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60" documentId="120_S{2AC9BD13-BADA-5192-A53E-5A8FF88502F6}" xr6:coauthVersionLast="47" xr6:coauthVersionMax="47" xr10:uidLastSave="{A8E6DFEA-6A38-4180-99B8-6D6ABA5FC014}"/>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B6" i="5"/>
  <c r="B8" i="5"/>
  <c r="B9" i="5"/>
  <c r="B10" i="5"/>
  <c r="B11" i="5"/>
  <c r="B12" i="5"/>
  <c r="B13" i="5"/>
  <c r="B14" i="5"/>
  <c r="B15" i="5"/>
  <c r="B16" i="5"/>
  <c r="B17" i="5"/>
  <c r="B18" i="5"/>
  <c r="B19" i="5"/>
  <c r="B20" i="5"/>
  <c r="B21" i="5"/>
  <c r="B22" i="5"/>
  <c r="B23" i="5"/>
  <c r="B24" i="5"/>
  <c r="B25" i="5"/>
  <c r="B26" i="5"/>
  <c r="B27" i="5"/>
  <c r="B28" i="5"/>
  <c r="B29" i="5"/>
  <c r="B30" i="5"/>
  <c r="B31" i="5"/>
  <c r="B32" i="5"/>
  <c r="B33" i="5"/>
  <c r="G6" i="5"/>
  <c r="G8" i="5"/>
  <c r="G9" i="5"/>
  <c r="G10" i="5"/>
  <c r="G11" i="5"/>
  <c r="G12" i="5"/>
  <c r="G13" i="5"/>
  <c r="G14" i="5"/>
  <c r="G15" i="5"/>
  <c r="G16" i="5"/>
  <c r="G17" i="5"/>
  <c r="G18" i="5"/>
  <c r="G19" i="5"/>
  <c r="G20" i="5"/>
  <c r="G21" i="5"/>
  <c r="G22" i="5"/>
  <c r="G23" i="5"/>
  <c r="G24" i="5"/>
  <c r="G25" i="5"/>
  <c r="G26" i="5"/>
  <c r="G27" i="5"/>
  <c r="G28" i="5"/>
  <c r="G29" i="5"/>
  <c r="G30" i="5"/>
  <c r="G31" i="5"/>
  <c r="G32" i="5"/>
  <c r="G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D7" i="3"/>
  <c r="D9" i="3"/>
  <c r="D10"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<sst xmlns="http://schemas.openxmlformats.org/spreadsheetml/2006/main" count="181536" uniqueCount="39145">
  <si>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</si>
  <si>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</si>
  <si>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</si>
  <si>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</si>
  <si>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</si>
  <si>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</si>
  <si>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</si>
  <si>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</si>
  <si>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</si>
  <si>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</si>
  <si>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</si>
  <si>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</si>
  <si>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</si>
  <si>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</si>
  <si>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</si>
  <si>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</si>
  <si>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</si>
  <si>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</si>
  <si>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</si>
  <si>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</si>
  <si>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</si>
  <si>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</si>
  <si>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</si>
  <si>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</si>
  <si>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</si>
  <si>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</si>
  <si>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</si>
  <si>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</si>
  <si>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</si>
  <si>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</si>
  <si>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</si>
  <si>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</si>
  <si>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</si>
  <si>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</si>
  <si>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</si>
  <si>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</si>
  <si>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</si>
  <si>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</si>
  <si>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</si>
  <si>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</si>
  <si>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</si>
  <si>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</si>
  <si>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</si>
  <si>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</si>
  <si>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</si>
  <si>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</si>
  <si>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</si>
  <si>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</si>
  <si>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</si>
  <si>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</si>
  <si>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</si>
  <si>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</si>
  <si>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</si>
  <si>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</si>
  <si>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</si>
  <si>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</si>
  <si>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</si>
  <si>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</si>
  <si>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</si>
  <si>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</si>
  <si>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</si>
  <si>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</si>
  <si>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</si>
  <si>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</si>
  <si>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</si>
  <si>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</si>
  <si>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</si>
  <si>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</si>
  <si>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</si>
  <si>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</si>
  <si>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</si>
  <si>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</si>
  <si>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</si>
  <si>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</si>
  <si>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</si>
  <si>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</si>
  <si>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</si>
  <si>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</si>
  <si>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</si>
  <si>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</si>
  <si>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</si>
  <si>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</si>
  <si>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</si>
  <si>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</si>
  <si>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</si>
  <si>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</si>
  <si>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</si>
  <si>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</si>
  <si>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</si>
  <si>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</si>
  <si>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</si>
  <si>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</si>
  <si>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</si>
  <si>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</si>
  <si>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</si>
  <si>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</si>
  <si>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</si>
  <si>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</si>
  <si>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</si>
  <si>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</si>
  <si>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</si>
  <si>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</si>
  <si>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</si>
  <si>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</si>
  <si>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</si>
  <si>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</si>
  <si>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</si>
  <si>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</si>
  <si>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</si>
  <si>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</si>
  <si>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</si>
  <si>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</si>
  <si>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</si>
  <si>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</si>
  <si>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</si>
  <si>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</si>
  <si>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</si>
  <si>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</si>
  <si>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</si>
  <si>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</si>
  <si>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</si>
  <si>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</si>
  <si>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</si>
  <si>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</si>
  <si>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</si>
  <si>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</si>
  <si>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</si>
  <si>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</si>
  <si>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</si>
  <si>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</si>
  <si>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</si>
  <si>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</si>
  <si>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</si>
  <si>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</si>
  <si>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</si>
  <si>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</si>
  <si>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</si>
  <si>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</si>
  <si>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</si>
  <si>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</si>
  <si>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</si>
  <si>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</si>
  <si>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</si>
  <si>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</si>
  <si>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</si>
  <si>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</si>
  <si>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</si>
  <si>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</si>
  <si>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</si>
  <si>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</si>
  <si>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</si>
  <si>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</si>
  <si>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</si>
  <si>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</si>
  <si>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</si>
  <si>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</si>
  <si>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</si>
  <si>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</si>
  <si>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</si>
  <si>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</si>
  <si>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</si>
  <si>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</si>
  <si>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</si>
  <si>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</si>
  <si>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</si>
  <si>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</si>
  <si>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</si>
  <si>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</si>
  <si>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</si>
  <si>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</si>
  <si>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</si>
  <si>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</si>
  <si>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</si>
  <si>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</si>
  <si>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</si>
  <si>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</si>
  <si>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</si>
  <si>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</si>
  <si>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</si>
  <si>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</si>
  <si>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</si>
  <si>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</si>
  <si>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</si>
  <si>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</si>
  <si>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</si>
  <si>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</si>
  <si>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</si>
  <si>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</si>
  <si>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</si>
  <si>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</si>
  <si>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</si>
  <si>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</si>
  <si>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</si>
  <si>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</si>
  <si>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</si>
  <si>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</si>
  <si>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</si>
  <si>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</si>
  <si>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</si>
  <si>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</si>
  <si>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</si>
  <si>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</si>
  <si>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</si>
  <si>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</si>
  <si>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</si>
  <si>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</si>
  <si>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</si>
  <si>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</si>
  <si>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</si>
  <si>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</si>
  <si>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</si>
  <si>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</si>
  <si>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</si>
  <si>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</si>
  <si>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</si>
  <si>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</si>
  <si>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</si>
  <si>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</si>
  <si>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</si>
  <si>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</si>
  <si>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</si>
  <si>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</si>
  <si>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</si>
  <si>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</si>
  <si>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</si>
  <si>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</si>
  <si>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</si>
  <si>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</si>
  <si>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</si>
  <si>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</si>
  <si>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</si>
  <si>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</si>
  <si>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</si>
  <si>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</si>
  <si>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</si>
  <si>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</si>
  <si>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</si>
  <si>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</si>
  <si>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</si>
  <si>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</si>
  <si>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</si>
  <si>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</si>
  <si>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</si>
  <si>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</si>
  <si>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</si>
  <si>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</si>
  <si>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</si>
  <si>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</si>
  <si>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</si>
  <si>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</si>
  <si>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</si>
  <si>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</si>
  <si>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</si>
  <si>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</si>
  <si>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</si>
  <si>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</si>
  <si>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</si>
  <si>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</si>
  <si>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</si>
  <si>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</si>
  <si>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</si>
  <si>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</si>
  <si>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</si>
  <si>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</si>
  <si>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</si>
  <si>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</si>
  <si>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</si>
  <si>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</si>
  <si>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</si>
  <si>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</si>
  <si>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</si>
  <si>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</si>
  <si>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</si>
  <si>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</si>
  <si>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</si>
  <si>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</si>
  <si>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</si>
  <si>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</si>
  <si>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</si>
  <si>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</si>
  <si>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</si>
  <si>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</si>
  <si>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</si>
  <si>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</si>
  <si>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</si>
  <si>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</si>
  <si>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</si>
  <si>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</si>
  <si>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</si>
  <si>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</si>
  <si>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</si>
  <si>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</si>
  <si>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</si>
  <si>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</si>
  <si>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</si>
  <si>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</si>
  <si>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</si>
  <si>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</si>
  <si>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</si>
  <si>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</si>
  <si>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</si>
  <si>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</si>
  <si>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</si>
  <si>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</si>
  <si>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</si>
  <si>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</si>
  <si>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</si>
  <si>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</si>
  <si>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</si>
  <si>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</si>
  <si>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</si>
  <si>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</si>
  <si>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</si>
  <si>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</si>
  <si>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</si>
  <si>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</si>
  <si>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</si>
  <si>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</si>
  <si>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</si>
  <si>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</si>
  <si>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</si>
  <si>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</si>
  <si>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</si>
  <si>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</si>
  <si>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</si>
  <si>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</si>
  <si>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</si>
  <si>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</si>
  <si>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</si>
  <si>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</si>
  <si>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</si>
  <si>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</si>
  <si>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</si>
  <si>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</si>
  <si>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</si>
  <si>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</si>
  <si>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</si>
  <si>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</si>
  <si>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</si>
  <si>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</si>
  <si>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</si>
  <si>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</si>
  <si>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</si>
  <si>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</si>
  <si>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</si>
  <si>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</si>
  <si>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</si>
  <si>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</si>
  <si>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</si>
  <si>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</si>
  <si>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</si>
  <si>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</si>
  <si>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</si>
  <si>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</si>
  <si>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</si>
  <si>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</si>
  <si>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</si>
  <si>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</si>
  <si>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</si>
  <si>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</si>
  <si>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</si>
  <si>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</si>
  <si>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</si>
  <si>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</si>
  <si>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</si>
  <si>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</si>
  <si>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</si>
  <si>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</si>
  <si>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</si>
  <si>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</si>
  <si>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</si>
  <si>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</si>
  <si>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</si>
  <si>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</si>
  <si>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</si>
  <si>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</si>
  <si>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</si>
  <si>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</si>
  <si>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</si>
  <si>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</si>
  <si>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</si>
  <si>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</si>
  <si>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</si>
  <si>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</si>
  <si>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</si>
  <si>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</si>
  <si>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</si>
  <si>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</si>
  <si>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</si>
  <si>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</si>
  <si>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</si>
  <si>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</si>
  <si>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</si>
  <si>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</si>
  <si>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</si>
  <si>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</si>
  <si>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</si>
  <si>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</si>
  <si>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</si>
  <si>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</si>
  <si>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</si>
  <si>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</si>
  <si>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</si>
  <si>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</si>
  <si>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</si>
  <si>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</si>
  <si>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</si>
  <si>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</si>
  <si>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</si>
  <si>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</si>
  <si>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</si>
  <si>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</si>
  <si>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</si>
  <si>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</si>
  <si>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</si>
  <si>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</si>
  <si>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</si>
  <si>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</si>
  <si>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</si>
  <si>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</si>
  <si>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</si>
  <si>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</si>
  <si>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</si>
  <si>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</si>
  <si>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</si>
  <si>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</si>
  <si>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</si>
  <si>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</si>
  <si>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</si>
  <si>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</si>
  <si>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</si>
  <si>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</si>
  <si>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</si>
  <si>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</si>
  <si>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</si>
  <si>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</si>
  <si>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</si>
  <si>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</si>
  <si>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</si>
  <si>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</si>
  <si>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</si>
  <si>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</si>
  <si>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</si>
  <si>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</si>
  <si>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</si>
  <si>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</si>
  <si>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</si>
  <si>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</si>
  <si>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</si>
  <si>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</si>
  <si>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</si>
  <si>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</si>
  <si>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</si>
  <si>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</si>
  <si>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</si>
  <si>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</si>
  <si>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</si>
  <si>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</si>
  <si>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</si>
  <si>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</si>
  <si>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</si>
  <si>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</si>
  <si>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</si>
  <si>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</si>
  <si>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</si>
  <si>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</si>
  <si>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</si>
  <si>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</si>
  <si>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</si>
  <si>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</si>
  <si>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</si>
  <si>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</si>
  <si>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</si>
  <si>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</si>
  <si>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</si>
  <si>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</si>
  <si>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</si>
  <si>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</si>
  <si>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</si>
  <si>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</si>
  <si>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</si>
  <si>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</si>
  <si>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</si>
  <si>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</si>
  <si>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</si>
  <si>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</si>
  <si>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</si>
  <si>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</si>
  <si>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</si>
  <si>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</si>
  <si>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</si>
  <si>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</si>
  <si>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</si>
  <si>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</si>
  <si>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</si>
  <si>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</si>
  <si>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</si>
  <si>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</si>
  <si>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</si>
  <si>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</si>
  <si>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</si>
  <si>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</si>
  <si>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</si>
  <si>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</si>
  <si>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</si>
  <si>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</si>
  <si>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</si>
  <si>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</si>
  <si>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</si>
  <si>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</si>
  <si>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</si>
  <si>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</si>
  <si>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</si>
  <si>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</si>
  <si>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</si>
  <si>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</si>
  <si>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</si>
  <si>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</si>
  <si>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</si>
  <si>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</si>
  <si>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</si>
  <si>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</si>
  <si>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</si>
  <si>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</si>
  <si>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</si>
  <si>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</si>
  <si>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</si>
  <si>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</si>
  <si>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</si>
  <si>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</si>
  <si>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</si>
  <si>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</si>
  <si>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</si>
  <si>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</si>
  <si>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</si>
  <si>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</si>
  <si>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</si>
  <si>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</si>
  <si>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</si>
  <si>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</si>
  <si>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</si>
  <si>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</si>
  <si>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</si>
  <si>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</si>
  <si>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</si>
  <si>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</si>
  <si>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</si>
  <si>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</si>
  <si>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</si>
  <si>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</si>
  <si>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</si>
  <si>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</si>
  <si>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</si>
  <si>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</si>
  <si>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</si>
  <si>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</si>
  <si>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</si>
  <si>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</si>
  <si>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</si>
  <si>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</si>
  <si>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</si>
  <si>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</si>
  <si>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</si>
  <si>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</si>
  <si>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</si>
  <si>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</si>
  <si>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</si>
  <si>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</si>
  <si>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</si>
  <si>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</si>
  <si>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</si>
  <si>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</si>
  <si>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</si>
  <si>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</si>
  <si>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</si>
  <si>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</si>
  <si>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</si>
  <si>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</si>
  <si>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</si>
  <si>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</si>
  <si>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</si>
  <si>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</si>
  <si>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</si>
  <si>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</si>
  <si>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</si>
  <si>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</si>
  <si>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</si>
  <si>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</si>
  <si>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</si>
  <si>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</si>
  <si>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</si>
  <si>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</si>
  <si>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</si>
  <si>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</si>
  <si>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</si>
  <si>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</si>
  <si>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</si>
  <si>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</si>
  <si>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</si>
  <si>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</si>
  <si>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</si>
  <si>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</si>
  <si>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</si>
  <si>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</si>
  <si>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</si>
  <si>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</si>
  <si>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</si>
  <si>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</si>
  <si>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</si>
  <si>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</si>
  <si>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</si>
  <si>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</si>
  <si>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</si>
  <si>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</si>
  <si>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</si>
  <si>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</si>
  <si>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</si>
  <si>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</si>
  <si>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</si>
  <si>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</si>
  <si>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</si>
  <si>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</si>
  <si>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</si>
  <si>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</si>
  <si>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</si>
  <si>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</si>
  <si>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</si>
  <si>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</si>
  <si>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</si>
  <si>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</si>
  <si>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</si>
  <si>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</si>
  <si>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</si>
  <si>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</si>
  <si>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</si>
  <si>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</si>
  <si>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</si>
  <si>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</si>
  <si>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</si>
  <si>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</si>
  <si>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</si>
  <si>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</si>
  <si>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</si>
  <si>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</si>
  <si>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</si>
  <si>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</si>
  <si>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</si>
  <si>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</si>
  <si>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</si>
  <si>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</si>
  <si>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</si>
  <si>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</si>
  <si>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</si>
  <si>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</si>
  <si>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</si>
  <si>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</si>
  <si>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</si>
  <si>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</si>
  <si>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</si>
  <si>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</si>
  <si>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</si>
  <si>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</si>
  <si>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</si>
  <si>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</si>
  <si>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</si>
  <si>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</si>
  <si>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</si>
  <si>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</si>
  <si>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</si>
  <si>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</si>
  <si>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</si>
  <si>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</si>
  <si>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</si>
  <si>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</si>
  <si>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</si>
  <si>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</si>
  <si>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</si>
  <si>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</si>
  <si>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</si>
  <si>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</si>
  <si>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</si>
  <si>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</si>
  <si>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</si>
  <si>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</si>
  <si>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</si>
  <si>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</si>
  <si>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</si>
  <si>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</si>
  <si>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</si>
  <si>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</si>
  <si>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</si>
  <si>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</si>
  <si>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</si>
  <si>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</si>
  <si>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</si>
  <si>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</si>
  <si>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</si>
  <si>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</si>
  <si>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</si>
  <si>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</si>
  <si>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</si>
  <si>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</si>
  <si>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</si>
  <si>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</si>
  <si>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</si>
  <si>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</si>
  <si>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</si>
  <si>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</si>
  <si>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</si>
  <si>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</si>
  <si>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</si>
  <si>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</si>
  <si>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</si>
  <si>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</si>
  <si>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</si>
  <si>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</si>
  <si>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</si>
  <si>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</si>
  <si>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</si>
  <si>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</si>
  <si>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</si>
  <si>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</si>
  <si>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</si>
  <si>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</si>
  <si>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</si>
  <si>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</si>
  <si>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</si>
  <si>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</si>
  <si>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</si>
  <si>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</si>
  <si>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</si>
  <si>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</si>
  <si>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</si>
  <si>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</si>
  <si>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</si>
  <si>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</si>
  <si>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</si>
  <si>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</si>
  <si>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</si>
  <si>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</si>
  <si>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</si>
  <si>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</si>
  <si>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</si>
  <si>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</si>
  <si>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</si>
  <si>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</si>
  <si>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</si>
  <si>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</si>
  <si>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</si>
  <si>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</si>
  <si>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</si>
  <si>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</si>
  <si>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</si>
  <si>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</si>
  <si>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</si>
  <si>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</si>
  <si>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</si>
  <si>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</si>
  <si>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</si>
  <si>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</si>
  <si>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</si>
  <si>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</si>
  <si>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</si>
  <si>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</si>
  <si>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</si>
  <si>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</si>
  <si>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</si>
  <si>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</si>
  <si>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</si>
  <si>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</si>
  <si>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</si>
  <si>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</si>
  <si>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</si>
  <si>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</si>
  <si>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</si>
  <si>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</si>
  <si>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</si>
  <si>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</si>
  <si>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</si>
  <si>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</si>
  <si>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</si>
  <si>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</si>
  <si>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</si>
  <si>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</si>
  <si>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</si>
  <si>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</si>
  <si>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</si>
  <si>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</si>
  <si>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</si>
  <si>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</si>
  <si>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</si>
  <si>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</si>
  <si>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</si>
  <si>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</si>
  <si>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</si>
  <si>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</si>
  <si>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</si>
  <si>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</si>
  <si>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</si>
  <si>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</si>
  <si>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</si>
  <si>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</si>
  <si>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</si>
  <si>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</si>
  <si>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</si>
  <si>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</si>
  <si>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</si>
  <si>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</si>
  <si>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</si>
  <si>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</si>
  <si>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</si>
  <si>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</si>
  <si>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</si>
  <si>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</si>
  <si>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</si>
  <si>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</si>
  <si>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</si>
  <si>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</si>
  <si>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</si>
  <si>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</si>
  <si>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</si>
  <si>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</si>
  <si>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</si>
  <si>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</si>
  <si>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</si>
  <si>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</si>
  <si>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</si>
  <si>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</si>
  <si>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</si>
  <si>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</si>
  <si>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</si>
  <si>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</si>
  <si>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</si>
  <si>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</si>
  <si>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</si>
  <si>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</si>
  <si>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</si>
  <si>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</si>
  <si>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</si>
  <si>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</si>
  <si>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</si>
  <si>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</si>
  <si>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</si>
  <si>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</si>
  <si>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</si>
  <si>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</si>
  <si>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</si>
  <si>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</si>
  <si>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</si>
  <si>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</si>
  <si>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</si>
  <si>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</si>
  <si>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</si>
  <si>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</si>
  <si>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</si>
  <si>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</si>
  <si>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</si>
  <si>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</si>
  <si>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</si>
  <si>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</si>
  <si>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</si>
  <si>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</si>
  <si>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</si>
  <si>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</si>
  <si>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</si>
  <si>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</si>
  <si>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</si>
  <si>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</si>
  <si>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</si>
  <si>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</si>
  <si>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</si>
  <si>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</si>
  <si>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</si>
  <si>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</si>
  <si>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</si>
  <si>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</si>
  <si>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</si>
  <si>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</si>
  <si>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</si>
  <si>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</si>
  <si>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</si>
  <si>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</si>
  <si>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</si>
  <si>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</si>
  <si>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</si>
  <si>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</si>
  <si>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</si>
  <si>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</si>
  <si>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</si>
  <si>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</si>
  <si>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</si>
  <si>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</si>
  <si>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</si>
  <si>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</si>
  <si>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</si>
  <si>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</si>
  <si>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</si>
  <si>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</si>
  <si>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</si>
  <si>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</si>
  <si>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</si>
  <si>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</si>
  <si>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</si>
  <si>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</si>
  <si>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</si>
  <si>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</si>
  <si>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</si>
  <si>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</si>
  <si>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</si>
  <si>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</si>
  <si>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</si>
  <si>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</si>
  <si>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</si>
  <si>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</si>
  <si>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</si>
  <si>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</si>
  <si>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</si>
  <si>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</si>
  <si>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</si>
  <si>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</si>
  <si>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</si>
  <si>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</si>
  <si>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</si>
  <si>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</si>
  <si>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</si>
  <si>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</si>
  <si>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</si>
  <si>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</si>
  <si>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</si>
  <si>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</si>
  <si>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</si>
  <si>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</si>
  <si>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</si>
  <si>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</si>
  <si>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</si>
  <si>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</si>
  <si>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</si>
  <si>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</si>
  <si>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</si>
  <si>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</si>
  <si>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</si>
  <si>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</si>
  <si>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</si>
  <si>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</si>
  <si>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</si>
  <si>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</si>
  <si>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</si>
  <si>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</si>
  <si>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</si>
  <si>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</si>
  <si>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</si>
  <si>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</si>
  <si>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</si>
  <si>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</si>
  <si>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</si>
  <si>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</si>
  <si>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</si>
  <si>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</si>
  <si>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</si>
  <si>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</si>
  <si>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</si>
  <si>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</si>
  <si>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</si>
  <si>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</si>
  <si>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</si>
  <si>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</si>
  <si>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</si>
  <si>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</si>
  <si>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</si>
  <si>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</si>
  <si>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</si>
  <si>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</si>
  <si>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</si>
  <si>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</si>
  <si>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</si>
  <si>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</si>
  <si>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</si>
  <si>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</si>
  <si>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</si>
  <si>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</si>
  <si>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</si>
  <si>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</si>
  <si>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</si>
  <si>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</si>
  <si>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</si>
  <si>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</si>
  <si>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</si>
  <si>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</si>
  <si>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</si>
  <si>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</si>
  <si>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</si>
  <si>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</si>
  <si>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</si>
  <si>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</si>
  <si>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</si>
  <si>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</si>
  <si>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</si>
  <si>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</si>
  <si>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</si>
  <si>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</si>
  <si>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</si>
  <si>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</si>
  <si>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</si>
  <si>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</si>
  <si>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</si>
  <si>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</si>
  <si>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</si>
  <si>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</si>
  <si>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</si>
  <si>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</si>
  <si>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</si>
  <si>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</si>
  <si>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</si>
  <si>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</si>
  <si>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</si>
  <si>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</si>
  <si>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</si>
  <si>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</si>
  <si>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</si>
  <si>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</si>
  <si>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</si>
  <si>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</si>
  <si>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</si>
  <si>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</si>
  <si>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</si>
  <si>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</si>
  <si>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</si>
  <si>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</si>
  <si>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</si>
  <si>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</si>
  <si>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</si>
  <si>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</si>
  <si>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</si>
  <si>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</si>
  <si>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</si>
  <si>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</si>
  <si>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</si>
  <si>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</si>
  <si>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</si>
  <si>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</si>
  <si>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</si>
  <si>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</si>
  <si>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</si>
  <si>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</si>
  <si>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</si>
  <si>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</si>
  <si>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</si>
  <si>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</si>
  <si>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</si>
  <si>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</si>
  <si>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</si>
  <si>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</si>
  <si>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</si>
  <si>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</si>
  <si>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</si>
  <si>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</si>
  <si>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</si>
  <si>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</si>
  <si>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</si>
  <si>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</si>
  <si>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</si>
  <si>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</si>
  <si>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</si>
  <si>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</si>
  <si>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</si>
  <si>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</si>
  <si>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</si>
  <si>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</si>
  <si>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</si>
  <si>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</si>
  <si>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</si>
  <si>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</si>
  <si>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</si>
  <si>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</si>
  <si>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</si>
  <si>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</si>
  <si>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</si>
  <si>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</si>
  <si>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</si>
  <si>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</si>
  <si>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</si>
  <si>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</si>
  <si>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</si>
  <si>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</si>
  <si>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</si>
  <si>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</si>
  <si>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</si>
  <si>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</si>
  <si>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</si>
  <si>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</si>
  <si>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</si>
  <si>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</si>
  <si>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</si>
  <si>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</si>
  <si>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</si>
  <si>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</si>
  <si>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</si>
  <si>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</si>
  <si>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</si>
  <si>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</si>
  <si>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</si>
  <si>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</si>
  <si>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</si>
  <si>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</si>
  <si>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</si>
  <si>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</si>
  <si>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</si>
  <si>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</si>
  <si>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</si>
  <si>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</si>
  <si>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</si>
  <si>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</si>
  <si>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</si>
  <si>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</si>
  <si>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</si>
  <si>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</si>
  <si>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</si>
  <si>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</si>
  <si>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</si>
  <si>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</si>
  <si>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</si>
  <si>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</si>
  <si>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</si>
  <si>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</si>
  <si>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</si>
  <si>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</si>
  <si>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</si>
  <si>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</si>
  <si>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</si>
  <si>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</si>
  <si>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</si>
  <si>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</si>
  <si>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</si>
  <si>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</si>
  <si>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</si>
  <si>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</si>
  <si>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</si>
  <si>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</si>
  <si>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</si>
  <si>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</si>
  <si>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</si>
  <si>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</si>
  <si>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</si>
  <si>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</si>
  <si>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</si>
  <si>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</si>
  <si>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</si>
  <si>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</si>
  <si>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</si>
  <si>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</si>
  <si>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</si>
  <si>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</si>
  <si>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</si>
  <si>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</si>
  <si>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</si>
  <si>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</si>
  <si>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</si>
  <si>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</si>
  <si>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</si>
  <si>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</si>
  <si>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</si>
  <si>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</si>
  <si>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</si>
  <si>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</si>
  <si>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</si>
  <si>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</si>
  <si>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</si>
  <si>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</si>
  <si>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</si>
  <si>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</si>
  <si>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</si>
  <si>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</si>
  <si>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</si>
  <si>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</si>
  <si>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</si>
  <si>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</si>
  <si>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</si>
  <si>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</si>
  <si>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</si>
  <si>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</si>
  <si>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</si>
  <si>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</si>
  <si>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</si>
  <si>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</si>
  <si>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</si>
  <si>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</si>
  <si>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</si>
  <si>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</si>
  <si>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</si>
  <si>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</si>
  <si>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</si>
  <si>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</si>
  <si>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</si>
  <si>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</si>
  <si>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</si>
  <si>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</si>
  <si>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</si>
  <si>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</si>
  <si>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</si>
  <si>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</si>
  <si>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</si>
  <si>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</si>
  <si>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</si>
  <si>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</si>
  <si>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</si>
  <si>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</si>
  <si>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</si>
  <si>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</si>
  <si>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</si>
  <si>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</si>
  <si>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</si>
  <si>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</si>
  <si>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</si>
  <si>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</si>
  <si>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</si>
  <si>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</si>
  <si>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</si>
  <si>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</si>
  <si>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</si>
  <si>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</si>
  <si>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</si>
  <si>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</si>
  <si>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</si>
  <si>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</si>
  <si>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</si>
  <si>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</si>
  <si>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</si>
  <si>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</si>
  <si>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</si>
  <si>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</si>
  <si>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</si>
  <si>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</si>
  <si>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</si>
  <si>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</si>
  <si>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</si>
  <si>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</si>
  <si>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</si>
  <si>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</si>
  <si>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</si>
  <si>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</si>
  <si>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</si>
  <si>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</si>
  <si>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</si>
  <si>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</si>
  <si>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</si>
  <si>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</si>
  <si>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</si>
  <si>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</si>
  <si>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</si>
  <si>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</si>
  <si>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</si>
  <si>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</si>
  <si>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</si>
  <si>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</si>
  <si>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</si>
  <si>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</si>
  <si>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</si>
  <si>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</si>
  <si>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</si>
  <si>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</si>
  <si>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</si>
  <si>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</si>
  <si>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</si>
  <si>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</si>
  <si>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</si>
  <si>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</si>
  <si>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</si>
  <si>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</si>
  <si>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</si>
  <si>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</si>
  <si>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</si>
  <si>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</si>
  <si>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</si>
  <si>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</si>
  <si>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</si>
  <si>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</si>
  <si>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</si>
  <si>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</si>
  <si>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</si>
  <si>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</si>
  <si>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</si>
  <si>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</si>
  <si>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</si>
  <si>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</si>
  <si>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</si>
  <si>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</si>
  <si>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</si>
  <si>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</si>
  <si>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</si>
  <si>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</si>
  <si>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</si>
  <si>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</si>
  <si>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</si>
  <si>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</si>
  <si>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</si>
  <si>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</si>
  <si>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</si>
  <si>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</si>
  <si>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</si>
  <si>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</si>
  <si>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</si>
  <si>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</si>
  <si>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</si>
  <si>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</si>
  <si>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</si>
  <si>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</si>
  <si>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</si>
  <si>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</si>
  <si>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</si>
  <si>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</si>
  <si>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</si>
  <si>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</si>
  <si>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</si>
  <si>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</si>
  <si>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</si>
  <si>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</si>
  <si>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</si>
  <si>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</si>
  <si>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</si>
  <si>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</si>
  <si>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</si>
  <si>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</si>
  <si>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</si>
  <si>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</si>
  <si>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</si>
  <si>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</si>
  <si>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</si>
  <si>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</si>
  <si>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</si>
  <si>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</si>
  <si>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</si>
  <si>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</si>
  <si>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</si>
  <si>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</si>
  <si>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</si>
  <si>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</si>
  <si>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</si>
  <si>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</si>
  <si>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</si>
  <si>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</si>
  <si>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</si>
  <si>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</si>
  <si>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</si>
  <si>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</si>
  <si>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</si>
  <si>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</si>
  <si>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</si>
  <si>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</si>
  <si>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</si>
  <si>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</si>
  <si>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</si>
  <si>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</si>
  <si>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</si>
  <si>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</si>
  <si>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</si>
  <si>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</si>
  <si>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</si>
  <si>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</si>
  <si>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</si>
  <si>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</si>
  <si>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</si>
  <si>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</si>
  <si>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</si>
  <si>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</si>
  <si>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</si>
  <si>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</si>
  <si>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</si>
  <si>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</si>
  <si>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</si>
  <si>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</si>
  <si>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</si>
  <si>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</si>
  <si>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</si>
  <si>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</si>
  <si>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</si>
  <si>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</si>
  <si>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</si>
  <si>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</si>
  <si>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</si>
  <si>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</si>
  <si>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</si>
  <si>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</si>
  <si>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</si>
  <si>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</si>
  <si>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</si>
  <si>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</si>
  <si>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</si>
  <si>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</si>
  <si>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</si>
  <si>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</si>
  <si>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</si>
  <si>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</si>
  <si>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</si>
  <si>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</si>
  <si>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</si>
  <si>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</si>
  <si>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</si>
  <si>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</si>
  <si>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</si>
  <si>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</si>
  <si>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</si>
  <si>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</si>
  <si>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</si>
  <si>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</si>
  <si>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</si>
  <si>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</si>
  <si>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</si>
  <si>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</si>
  <si>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</si>
  <si>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</si>
  <si>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</si>
  <si>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</si>
  <si>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</si>
  <si>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</si>
  <si>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</si>
  <si>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</si>
  <si>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</si>
  <si>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</si>
  <si>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</si>
  <si>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</si>
  <si>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</si>
  <si>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</si>
  <si>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</si>
  <si>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</si>
  <si>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</si>
  <si>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</si>
  <si>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</si>
  <si>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</si>
  <si>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</si>
  <si>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</si>
  <si>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</si>
  <si>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</si>
  <si>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</si>
  <si>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</si>
  <si>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</si>
  <si>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</si>
  <si>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</si>
  <si>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</si>
  <si>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</si>
  <si>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</si>
  <si>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</si>
  <si>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</si>
  <si>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</si>
  <si>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</si>
  <si>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</si>
  <si>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</si>
  <si>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</si>
  <si>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</si>
  <si>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</si>
  <si>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</si>
  <si>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</si>
  <si>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</si>
  <si>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</si>
  <si>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</si>
  <si>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</si>
  <si>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</si>
  <si>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</si>
  <si>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</si>
  <si>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</si>
  <si>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</si>
  <si>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</si>
  <si>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</si>
  <si>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</si>
  <si>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</si>
  <si>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</si>
  <si>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</si>
  <si>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</si>
  <si>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</si>
  <si>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</si>
  <si>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</si>
  <si>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</si>
  <si>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</si>
  <si>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</si>
  <si>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</si>
  <si>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</si>
  <si>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</si>
  <si>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</si>
  <si>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</si>
  <si>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</si>
  <si>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</si>
  <si>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</si>
  <si>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</si>
  <si>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</si>
  <si>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</si>
  <si>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</si>
  <si>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</si>
  <si>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</si>
  <si>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</si>
  <si>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</si>
  <si>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</si>
  <si>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</si>
  <si>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</si>
  <si>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</si>
  <si>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</si>
  <si>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</si>
  <si>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</si>
  <si>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</si>
  <si>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</si>
  <si>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</si>
  <si>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</si>
  <si>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</si>
  <si>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</si>
  <si>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</si>
  <si>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</si>
  <si>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</si>
  <si>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</si>
  <si>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</si>
  <si>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</si>
  <si>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</si>
  <si>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</si>
  <si>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</si>
  <si>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</si>
  <si>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</si>
  <si>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</si>
  <si>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</si>
  <si>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</si>
  <si>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</si>
  <si>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</si>
  <si>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</si>
  <si>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</si>
  <si>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</si>
  <si>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</si>
  <si>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</si>
  <si>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</si>
  <si>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</si>
  <si>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</si>
  <si>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</si>
  <si>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</si>
  <si>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</si>
  <si>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</si>
  <si>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</si>
  <si>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</si>
  <si>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</si>
  <si>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</si>
  <si>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</si>
  <si>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</si>
  <si>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</si>
  <si>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</si>
  <si>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</si>
  <si>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</si>
  <si>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</si>
  <si>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</si>
  <si>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</si>
  <si>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</si>
  <si>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</si>
  <si>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</si>
  <si>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</si>
  <si>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</si>
  <si>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</si>
  <si>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</si>
  <si>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</si>
  <si>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</si>
  <si>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</si>
  <si>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</si>
  <si>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</si>
  <si>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</si>
  <si>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</si>
  <si>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</si>
  <si>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</si>
  <si>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</si>
  <si>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</si>
  <si>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</si>
  <si>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</si>
  <si>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</si>
  <si>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</si>
  <si>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</si>
  <si>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</si>
  <si>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</si>
  <si>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</si>
  <si>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</si>
  <si>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</si>
  <si>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</si>
  <si>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</si>
  <si>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</si>
  <si>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</si>
  <si>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</si>
  <si>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</si>
  <si>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</si>
  <si>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</si>
  <si>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</si>
  <si>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</si>
  <si>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</si>
  <si>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</si>
  <si>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</si>
  <si>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</si>
  <si>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</si>
  <si>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</si>
  <si>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</si>
  <si>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</si>
  <si>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</si>
  <si>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</si>
  <si>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</si>
  <si>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</si>
  <si>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</si>
  <si>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</si>
  <si>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</si>
  <si>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</si>
  <si>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</si>
  <si>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</si>
  <si>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</si>
  <si>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</si>
  <si>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</si>
  <si>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</si>
  <si>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</si>
  <si>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</si>
  <si>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</si>
  <si>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</si>
  <si>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</si>
  <si>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</si>
  <si>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</si>
  <si>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</si>
  <si>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</si>
  <si>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</si>
  <si>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</si>
  <si>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</si>
  <si>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</si>
  <si>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</si>
  <si>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</si>
  <si>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</si>
  <si>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</si>
  <si>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</si>
  <si>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</si>
  <si>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</si>
  <si>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</si>
  <si>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</si>
  <si>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</si>
  <si>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</si>
  <si>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</si>
  <si>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</si>
  <si>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</si>
  <si>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</si>
  <si>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</si>
  <si>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</si>
  <si>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</si>
  <si>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</si>
  <si>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</si>
  <si>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</si>
  <si>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</si>
  <si>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</si>
  <si>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</si>
  <si>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</si>
  <si>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</si>
  <si>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</si>
  <si>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</si>
  <si>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</si>
  <si>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</si>
  <si>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</si>
  <si>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</si>
  <si>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</si>
  <si>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</si>
  <si>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</si>
  <si>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</si>
  <si>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</si>
  <si>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</si>
  <si>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</si>
  <si>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</si>
  <si>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</si>
  <si>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</si>
  <si>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</si>
  <si>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</si>
  <si>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</si>
  <si>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</si>
  <si>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</si>
  <si>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</si>
  <si>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</si>
  <si>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</si>
  <si>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</si>
  <si>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</si>
  <si>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</si>
  <si>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</si>
  <si>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</si>
  <si>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</si>
  <si>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</si>
  <si>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</si>
  <si>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</si>
  <si>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</si>
  <si>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</si>
  <si>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</si>
  <si>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</si>
  <si>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</si>
  <si>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</si>
  <si>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</si>
  <si>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</si>
  <si>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</si>
  <si>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</si>
  <si>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</si>
  <si>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</si>
  <si>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</si>
  <si>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</si>
  <si>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</si>
  <si>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</si>
  <si>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</si>
  <si>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</si>
  <si>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</si>
  <si>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</si>
  <si>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</si>
  <si>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</si>
  <si>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</si>
  <si>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</si>
  <si>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</si>
  <si>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</si>
  <si>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</si>
  <si>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</si>
  <si>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</si>
  <si>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</si>
  <si>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</si>
  <si>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</si>
  <si>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</si>
  <si>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</si>
  <si>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</si>
  <si>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</si>
  <si>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</si>
  <si>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</si>
  <si>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</si>
  <si>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</si>
  <si>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</si>
  <si>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</si>
  <si>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</si>
  <si>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</si>
  <si>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</si>
  <si>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</si>
  <si>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</si>
  <si>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</si>
  <si>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</si>
  <si>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</si>
  <si>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</si>
  <si>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</si>
  <si>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</si>
  <si>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</si>
  <si>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</si>
  <si>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</si>
  <si>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</si>
  <si>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</si>
  <si>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</si>
  <si>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</si>
  <si>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</si>
  <si>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</si>
  <si>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</si>
  <si>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</si>
  <si>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</si>
  <si>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</si>
  <si>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</si>
  <si>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</si>
  <si>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</si>
  <si>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</si>
  <si>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</si>
  <si>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</si>
  <si>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</si>
  <si>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</si>
  <si>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</si>
  <si>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</si>
  <si>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</si>
  <si>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</si>
  <si>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</si>
  <si>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</si>
  <si>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</si>
  <si>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</si>
  <si>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</si>
  <si>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</si>
  <si>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</si>
  <si>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</si>
  <si>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</si>
  <si>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</si>
  <si>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</si>
  <si>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</si>
  <si>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</si>
  <si>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</si>
  <si>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</si>
  <si>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</si>
  <si>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</si>
  <si>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</si>
  <si>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</si>
  <si>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</si>
  <si>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</si>
  <si>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</si>
  <si>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</si>
  <si>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</si>
  <si>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</si>
  <si>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</si>
  <si>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</si>
  <si>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</si>
  <si>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</si>
  <si>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</si>
  <si>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</si>
  <si>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</si>
  <si>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</si>
  <si>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</si>
  <si>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</si>
  <si>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</si>
  <si>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</si>
  <si>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</si>
  <si>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</si>
  <si>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</si>
  <si>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</si>
  <si>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</si>
  <si>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</si>
  <si>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</si>
  <si>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</si>
  <si>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</si>
  <si>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</si>
  <si>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</si>
  <si>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</si>
  <si>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</si>
  <si>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</si>
  <si>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</si>
  <si>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</si>
  <si>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</si>
  <si>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</si>
  <si>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</si>
  <si>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</si>
  <si>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</si>
  <si>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</si>
  <si>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</si>
  <si>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</si>
  <si>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</si>
  <si>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</si>
  <si>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</si>
  <si>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</si>
  <si>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</si>
  <si>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</si>
  <si>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</si>
  <si>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</si>
  <si>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</si>
  <si>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</si>
  <si>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</si>
  <si>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</si>
  <si>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</si>
  <si>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</si>
  <si>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</si>
  <si>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</si>
  <si>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</si>
  <si>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</si>
  <si>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</si>
  <si>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</si>
  <si>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</si>
  <si>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</si>
  <si>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</si>
  <si>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</si>
  <si>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</si>
  <si>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</si>
  <si>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</si>
  <si>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</si>
  <si>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</si>
  <si>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</si>
  <si>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</si>
  <si>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</si>
  <si>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</si>
  <si>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</si>
  <si>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</si>
  <si>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</si>
  <si>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</si>
  <si>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</si>
  <si>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</si>
  <si>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</si>
  <si>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</si>
  <si>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</si>
  <si>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</si>
  <si>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</si>
  <si>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</si>
  <si>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</si>
  <si>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</si>
  <si>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</si>
  <si>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</si>
  <si>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</si>
  <si>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</si>
  <si>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</si>
  <si>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</si>
  <si>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</si>
  <si>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</si>
  <si>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</si>
  <si>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</si>
  <si>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</si>
  <si>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</si>
  <si>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</si>
  <si>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</si>
  <si>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</si>
  <si>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</si>
  <si>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</si>
  <si>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</si>
  <si>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</si>
  <si>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</si>
  <si>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</si>
  <si>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</si>
  <si>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</si>
  <si>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</si>
  <si>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</si>
  <si>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</si>
  <si>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</si>
  <si>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</si>
  <si>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</si>
  <si>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</si>
  <si>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</si>
  <si>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</si>
  <si>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</si>
  <si>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</si>
  <si>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</si>
  <si>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</si>
  <si>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</si>
  <si>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</si>
  <si>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</si>
  <si>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</si>
  <si>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</si>
  <si>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</si>
  <si>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</si>
  <si>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</si>
  <si>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</si>
  <si>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</si>
  <si>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</si>
  <si>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</si>
  <si>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</si>
  <si>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</si>
  <si>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</si>
  <si>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</si>
  <si>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</si>
  <si>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</si>
  <si>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</si>
  <si>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</si>
  <si>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</si>
  <si>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</si>
  <si>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</si>
  <si>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</si>
  <si>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</si>
  <si>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</si>
  <si>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</si>
  <si>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</si>
  <si>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</si>
  <si>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</si>
  <si>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</si>
  <si>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</si>
  <si>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</si>
  <si>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</si>
  <si>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</si>
  <si>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</si>
  <si>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</si>
  <si>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</si>
  <si>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</si>
  <si>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</si>
  <si>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</si>
  <si>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</si>
  <si>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</si>
  <si>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</si>
  <si>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</si>
  <si>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</si>
  <si>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</si>
  <si>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</si>
  <si>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</si>
  <si>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</si>
  <si>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</si>
  <si>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</si>
  <si>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</si>
  <si>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</si>
  <si>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</si>
  <si>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</si>
  <si>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</si>
  <si>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</si>
  <si>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</si>
  <si>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</si>
  <si>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</si>
  <si>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</si>
  <si>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</si>
  <si>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</si>
  <si>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</si>
  <si>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</si>
  <si>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</si>
  <si>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</si>
  <si>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</si>
  <si>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</si>
  <si>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</si>
  <si>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</si>
  <si>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</si>
  <si>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</si>
  <si>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</si>
  <si>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</si>
  <si>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</si>
  <si>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</si>
  <si>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</si>
  <si>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</si>
  <si>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</si>
  <si>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</si>
  <si>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</si>
  <si>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</si>
  <si>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</si>
  <si>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</si>
  <si>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</si>
  <si>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</si>
  <si>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</si>
  <si>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</si>
  <si>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</si>
  <si>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</si>
  <si>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</si>
  <si>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</si>
  <si>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</si>
  <si>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</si>
  <si>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</si>
  <si>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</si>
  <si>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</si>
  <si>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</si>
  <si>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</si>
  <si>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</si>
  <si>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</si>
  <si>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</si>
  <si>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</si>
  <si>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</si>
  <si>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</si>
  <si>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</si>
  <si>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</si>
  <si>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</si>
  <si>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</si>
  <si>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</si>
  <si>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</si>
  <si>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</si>
  <si>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</si>
  <si>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</si>
  <si>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</si>
  <si>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</si>
  <si>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</si>
  <si>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</si>
  <si>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</si>
  <si>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</si>
  <si>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</si>
  <si>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</si>
  <si>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</si>
  <si>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</si>
  <si>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</si>
  <si>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</si>
  <si>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</si>
  <si>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</si>
  <si>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</si>
  <si>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</si>
  <si>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</si>
  <si>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</si>
  <si>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</si>
  <si>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</si>
  <si>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</si>
  <si>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</si>
  <si>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</si>
  <si>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</si>
  <si>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</si>
  <si>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</si>
  <si>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</si>
  <si>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</si>
  <si>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</si>
  <si>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</si>
  <si>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</si>
  <si>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</si>
  <si>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</si>
  <si>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</si>
  <si>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</si>
  <si>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</si>
  <si>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</si>
  <si>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</si>
  <si>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</si>
  <si>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</si>
  <si>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</si>
  <si>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</si>
  <si>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</si>
  <si>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</si>
  <si>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</si>
  <si>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</si>
  <si>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</si>
  <si>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</si>
  <si>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</si>
  <si>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</si>
  <si>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</si>
  <si>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</si>
  <si>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</si>
  <si>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</si>
  <si>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</si>
  <si>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</si>
  <si>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</si>
  <si>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</si>
  <si>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</si>
  <si>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</si>
  <si>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</si>
  <si>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</si>
  <si>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</si>
  <si>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</si>
  <si>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</si>
  <si>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</si>
  <si>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</si>
  <si>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</si>
  <si>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</si>
  <si>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</si>
  <si>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</si>
  <si>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</si>
  <si>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</si>
  <si>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</si>
  <si>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</si>
  <si>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</si>
  <si>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</si>
  <si>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</si>
  <si>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</si>
  <si>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</si>
  <si>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</si>
  <si>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</si>
  <si>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</si>
  <si>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</si>
  <si>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</si>
  <si>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</si>
  <si>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</si>
  <si>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</si>
  <si>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</si>
  <si>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</si>
  <si>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</si>
  <si>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</si>
  <si>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</si>
  <si>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</si>
  <si>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</si>
  <si>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</si>
  <si>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</si>
  <si>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</si>
  <si>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</si>
  <si>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</si>
  <si>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</si>
  <si>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</si>
  <si>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</si>
  <si>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</si>
  <si>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</si>
  <si>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</si>
  <si>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</si>
  <si>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</si>
  <si>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</si>
  <si>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</si>
  <si>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</si>
  <si>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</si>
  <si>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</si>
  <si>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</si>
  <si>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</si>
  <si>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</si>
  <si>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</si>
  <si>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</si>
  <si>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</si>
  <si>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</si>
  <si>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</si>
  <si>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</si>
  <si>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</si>
  <si>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</si>
  <si>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</si>
  <si>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</si>
  <si>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</si>
  <si>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</si>
  <si>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</si>
  <si>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</si>
  <si>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</si>
  <si>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</si>
  <si>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</si>
  <si>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</si>
  <si>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</si>
  <si>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</si>
  <si>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</si>
  <si>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</si>
  <si>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</si>
  <si>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</si>
  <si>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</si>
  <si>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</si>
  <si>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</si>
  <si>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</si>
  <si>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</si>
  <si>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</si>
  <si>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</si>
  <si>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</si>
  <si>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</si>
  <si>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</si>
  <si>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</si>
  <si>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</si>
  <si>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</si>
  <si>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</si>
  <si>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</si>
  <si>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</si>
  <si>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</si>
  <si>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</si>
  <si>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</si>
  <si>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</si>
  <si>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</si>
  <si>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</si>
  <si>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</si>
  <si>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</si>
  <si>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</si>
  <si>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</si>
  <si>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</si>
  <si>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</si>
  <si>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</si>
  <si>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</si>
  <si>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</si>
  <si>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</si>
  <si>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</si>
  <si>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</si>
  <si>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</si>
  <si>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</si>
  <si>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</si>
  <si>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</si>
  <si>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</si>
  <si>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</si>
  <si>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</si>
  <si>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</si>
  <si>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</si>
  <si>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</si>
  <si>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</si>
  <si>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</si>
  <si>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</si>
  <si>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</si>
  <si>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</si>
  <si>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</si>
  <si>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</si>
  <si>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</si>
  <si>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</si>
  <si>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</si>
  <si>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</si>
  <si>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</si>
  <si>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</si>
  <si>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</si>
  <si>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</si>
  <si>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</si>
  <si>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</si>
  <si>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</si>
  <si>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</si>
  <si>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</si>
  <si>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</si>
  <si>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</si>
  <si>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</si>
  <si>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</si>
  <si>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</si>
  <si>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</si>
  <si>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</si>
  <si>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</si>
  <si>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</si>
  <si>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</si>
  <si>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</si>
  <si>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</si>
  <si>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</si>
  <si>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</si>
  <si>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</si>
  <si>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</si>
  <si>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</si>
  <si>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</si>
  <si>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</si>
  <si>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</si>
  <si>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</si>
  <si>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</si>
  <si>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</si>
  <si>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</si>
  <si>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</si>
  <si>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</si>
  <si>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</si>
  <si>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</si>
  <si>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</si>
  <si>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</si>
  <si>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</si>
  <si>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</si>
  <si>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</si>
  <si>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</si>
  <si>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</si>
  <si>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</si>
  <si>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</si>
  <si>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</si>
  <si>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</si>
  <si>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</si>
  <si>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</si>
  <si>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</si>
  <si>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</si>
  <si>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</si>
  <si>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</si>
  <si>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</si>
  <si>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</si>
  <si>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</si>
  <si>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</si>
  <si>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</si>
  <si>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</si>
  <si>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</si>
  <si>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</si>
  <si>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</si>
  <si>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</si>
  <si>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</si>
  <si>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</si>
  <si>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</si>
  <si>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</si>
  <si>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</si>
  <si>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</si>
  <si>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</si>
  <si>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</si>
  <si>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</si>
  <si>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</si>
  <si>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</si>
  <si>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</si>
  <si>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</si>
  <si>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</si>
  <si>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</si>
  <si>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</si>
  <si>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</si>
  <si>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</si>
  <si>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</si>
  <si>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</si>
  <si>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</si>
  <si>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</si>
  <si>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</si>
  <si>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</si>
  <si>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</si>
  <si>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</si>
  <si>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</si>
  <si>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</si>
  <si>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</si>
  <si>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</si>
  <si>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</si>
  <si>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</si>
  <si>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</si>
  <si>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</si>
  <si>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</si>
  <si>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</si>
  <si>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</si>
  <si>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</si>
  <si>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</si>
  <si>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</si>
  <si>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</si>
  <si>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</si>
  <si>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</si>
  <si>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</si>
  <si>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</si>
  <si>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</si>
  <si>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</si>
  <si>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</si>
  <si>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</si>
  <si>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</si>
  <si>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</si>
  <si>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</si>
  <si>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</si>
  <si>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</si>
  <si>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</si>
  <si>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</si>
  <si>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</si>
  <si>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</si>
  <si>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</si>
  <si>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</si>
  <si>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</si>
  <si>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</si>
  <si>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</si>
  <si>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</si>
  <si>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</si>
  <si>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</si>
  <si>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</si>
  <si>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</si>
  <si>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</si>
  <si>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</si>
  <si>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</si>
  <si>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</si>
  <si>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</si>
  <si>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</si>
  <si>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</si>
  <si>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</si>
  <si>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</si>
  <si>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</si>
  <si>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</si>
  <si>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</si>
  <si>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</si>
  <si>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</si>
  <si>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</si>
  <si>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</si>
  <si>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</si>
  <si>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</si>
  <si>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</si>
  <si>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</si>
  <si>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</si>
  <si>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</si>
  <si>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</si>
  <si>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</si>
  <si>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</si>
  <si>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</si>
  <si>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</si>
  <si>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</si>
  <si>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</si>
  <si>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</si>
  <si>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</si>
  <si>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</si>
  <si>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</si>
  <si>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</si>
  <si>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</si>
  <si>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</si>
  <si>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</si>
  <si>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</si>
  <si>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</si>
  <si>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</si>
  <si>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</si>
  <si>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</si>
  <si>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</si>
  <si>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</si>
  <si>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</si>
  <si>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</si>
  <si>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</si>
  <si>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</si>
  <si>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</si>
  <si>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</si>
  <si>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</si>
  <si>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</si>
  <si>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</si>
  <si>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</si>
  <si>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</si>
  <si>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</si>
  <si>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</si>
  <si>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</si>
  <si>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</si>
  <si>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</si>
  <si>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</si>
  <si>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</si>
  <si>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</si>
  <si>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</si>
  <si>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</si>
  <si>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</si>
  <si>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</si>
  <si>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</si>
  <si>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</si>
  <si>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</si>
  <si>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</si>
  <si>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</si>
  <si>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</si>
  <si>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</si>
  <si>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</si>
  <si>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</si>
  <si>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</si>
  <si>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</si>
  <si>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</si>
  <si>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</si>
  <si>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</si>
  <si>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</si>
  <si>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</si>
  <si>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</si>
  <si>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</si>
  <si>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</si>
  <si>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</si>
  <si>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</si>
  <si>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</si>
  <si>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</si>
  <si>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</si>
  <si>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</si>
  <si>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</si>
  <si>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</si>
  <si>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</si>
  <si>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</si>
  <si>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</si>
  <si>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</si>
  <si>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</si>
  <si>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</si>
  <si>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</si>
  <si>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</si>
  <si>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</si>
  <si>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</si>
  <si>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</si>
  <si>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</si>
  <si>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</si>
  <si>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</si>
  <si>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</si>
  <si>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</si>
  <si>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</si>
  <si>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</si>
  <si>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</si>
  <si>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</si>
  <si>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</si>
  <si>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</si>
  <si>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</si>
  <si>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</si>
  <si>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</si>
  <si>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</si>
  <si>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</si>
  <si>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</si>
  <si>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</si>
  <si>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</si>
  <si>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</si>
  <si>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</si>
  <si>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</si>
  <si>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</si>
  <si>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</si>
  <si>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</si>
  <si>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</si>
  <si>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</si>
  <si>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</si>
  <si>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</si>
  <si>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</si>
  <si>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</si>
  <si>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</si>
  <si>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</si>
  <si>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</si>
  <si>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</si>
  <si>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</si>
  <si>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</si>
  <si>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</si>
  <si>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</si>
  <si>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</si>
  <si>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</si>
  <si>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</si>
  <si>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</si>
  <si>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</si>
  <si>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</si>
  <si>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</si>
  <si>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</si>
  <si>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</si>
  <si>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</si>
  <si>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</si>
  <si>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</si>
  <si>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</si>
  <si>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</si>
  <si>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</si>
  <si>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</si>
  <si>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</si>
  <si>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</si>
  <si>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</si>
  <si>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</si>
  <si>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</si>
  <si>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</si>
  <si>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</si>
  <si>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</si>
  <si>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</si>
  <si>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</si>
  <si>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</si>
  <si>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</si>
  <si>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</si>
  <si>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</si>
  <si>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</si>
  <si>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</si>
  <si>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</si>
  <si>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</si>
  <si>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</si>
  <si>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</si>
  <si>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</si>
  <si>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</si>
  <si>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</si>
  <si>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</si>
  <si>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</si>
  <si>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</si>
  <si>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</si>
  <si>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</si>
  <si>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</si>
  <si>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</si>
  <si>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</si>
  <si>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</si>
  <si>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</si>
  <si>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</si>
  <si>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</si>
  <si>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</si>
  <si>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</si>
  <si>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</si>
  <si>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</si>
  <si>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</si>
  <si>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</si>
  <si>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</si>
  <si>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</si>
  <si>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</si>
  <si>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</si>
  <si>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</si>
  <si>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</si>
  <si>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</si>
  <si>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</si>
  <si>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</si>
  <si>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</si>
  <si>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</si>
  <si>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</si>
  <si>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</si>
  <si>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</si>
  <si>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</si>
  <si>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</si>
  <si>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</si>
  <si>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</si>
  <si>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</si>
  <si>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</si>
  <si>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</si>
  <si>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</si>
  <si>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</si>
  <si>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</si>
  <si>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</si>
  <si>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</si>
  <si>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</si>
  <si>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</si>
  <si>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</si>
  <si>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</si>
  <si>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</si>
  <si>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</si>
  <si>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</si>
  <si>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</si>
  <si>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</si>
  <si>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</si>
  <si>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</si>
  <si>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</si>
  <si>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</si>
  <si>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</si>
  <si>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</si>
  <si>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</si>
  <si>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</si>
  <si>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</si>
  <si>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</si>
  <si>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</si>
  <si>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</si>
  <si>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</si>
  <si>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</si>
  <si>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</si>
  <si>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</si>
  <si>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</si>
  <si>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</si>
  <si>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</si>
  <si>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</si>
  <si>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</si>
  <si>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</si>
  <si>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</si>
  <si>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</si>
  <si>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</si>
  <si>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</si>
  <si>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</si>
  <si>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</si>
  <si>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</si>
  <si>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</si>
  <si>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</si>
  <si>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</si>
  <si>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</si>
  <si>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</si>
  <si>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</si>
  <si>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</si>
  <si>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</si>
  <si>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</si>
  <si>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</si>
  <si>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</si>
  <si>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</si>
  <si>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</si>
  <si>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</si>
  <si>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</si>
  <si>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</si>
  <si>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</si>
  <si>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</si>
  <si>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</si>
  <si>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</si>
  <si>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</si>
  <si>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</si>
  <si>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</si>
  <si>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</si>
  <si>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</si>
  <si>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</si>
  <si>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</si>
  <si>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</si>
  <si>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</si>
  <si>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</si>
  <si>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</si>
  <si>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</si>
  <si>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</si>
  <si>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</si>
  <si>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</si>
  <si>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</si>
  <si>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</si>
  <si>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</si>
  <si>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</si>
  <si>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</si>
  <si>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</si>
  <si>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</si>
  <si>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</si>
  <si>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</si>
  <si>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</si>
  <si>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</si>
  <si>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</si>
  <si>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</si>
  <si>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</si>
  <si>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</si>
  <si>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</si>
  <si>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</si>
  <si>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</si>
  <si>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</si>
  <si>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</si>
  <si>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</si>
  <si>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</si>
  <si>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</si>
  <si>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</si>
  <si>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</si>
  <si>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</si>
  <si>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</si>
  <si>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</si>
  <si>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</si>
  <si>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</si>
  <si>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</si>
  <si>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</si>
  <si>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</si>
  <si>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</si>
  <si>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</si>
  <si>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</si>
  <si>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</si>
  <si>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</si>
  <si>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</si>
  <si>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</si>
  <si>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</si>
  <si>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</si>
  <si>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</si>
  <si>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</si>
  <si>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</si>
  <si>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</si>
  <si>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</si>
  <si>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</si>
  <si>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</si>
  <si>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</si>
  <si>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</si>
  <si>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</si>
  <si>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</si>
  <si>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</si>
  <si>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</si>
  <si>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</si>
  <si>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</si>
  <si>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</si>
  <si>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</si>
  <si>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</si>
  <si>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</si>
  <si>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</si>
  <si>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</si>
  <si>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</si>
  <si>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</si>
  <si>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</si>
  <si>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</si>
  <si>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</si>
  <si>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</si>
  <si>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</si>
  <si>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</si>
  <si>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</si>
  <si>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</si>
  <si>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</si>
  <si>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</si>
  <si>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</si>
  <si>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</si>
  <si>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</si>
  <si>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</si>
  <si>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</si>
  <si>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</si>
  <si>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</si>
  <si>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</si>
  <si>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</si>
  <si>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</si>
  <si>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</si>
  <si>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</si>
  <si>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</si>
  <si>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</si>
  <si>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</si>
  <si>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</si>
  <si>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</si>
  <si>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</si>
  <si>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</si>
  <si>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</si>
  <si>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</si>
  <si>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</si>
  <si>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</si>
  <si>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</si>
  <si>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</si>
  <si>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</si>
  <si>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</si>
  <si>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</si>
  <si>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</si>
  <si>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</si>
  <si>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</si>
  <si>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</si>
  <si>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</si>
  <si>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</si>
  <si>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</si>
  <si>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</si>
  <si>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</si>
  <si>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</si>
  <si>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</si>
  <si>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</si>
  <si>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</si>
  <si>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</si>
  <si>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</si>
  <si>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</si>
  <si>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</si>
  <si>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</si>
  <si>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</si>
  <si>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</si>
  <si>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</si>
  <si>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</si>
  <si>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</si>
  <si>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</si>
  <si>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</si>
  <si>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</si>
  <si>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</si>
  <si>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</si>
  <si>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</si>
  <si>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</si>
  <si>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</si>
  <si>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</si>
  <si>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</si>
  <si>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</si>
  <si>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</si>
  <si>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</si>
  <si>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</si>
  <si>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</si>
  <si>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</si>
  <si>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</si>
  <si>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</si>
  <si>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</si>
  <si>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</si>
  <si>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</si>
  <si>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</si>
  <si>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</si>
  <si>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</si>
  <si>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</si>
  <si>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</si>
  <si>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</si>
  <si>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</si>
  <si>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</si>
  <si>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</si>
  <si>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</si>
  <si>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</si>
  <si>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</si>
  <si>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</si>
  <si>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</si>
  <si>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</si>
  <si>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</si>
  <si>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</si>
  <si>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</si>
  <si>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</si>
  <si>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</si>
  <si>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</si>
  <si>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</si>
  <si>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</si>
  <si>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</si>
  <si>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</si>
  <si>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</si>
  <si>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</si>
  <si>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</si>
  <si>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</si>
  <si>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</si>
  <si>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</si>
  <si>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</si>
  <si>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</si>
  <si>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</si>
  <si>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</si>
  <si>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</si>
  <si>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</si>
  <si>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</si>
  <si>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</si>
  <si>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</si>
  <si>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</si>
  <si>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</si>
  <si>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</si>
  <si>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</si>
  <si>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</si>
  <si>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</si>
  <si>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</si>
  <si>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</si>
  <si>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</si>
  <si>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</si>
  <si>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</si>
  <si>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</si>
  <si>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</si>
  <si>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</si>
  <si>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</si>
  <si>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</si>
  <si>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</si>
  <si>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</si>
  <si>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</si>
  <si>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</si>
  <si>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</si>
  <si>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</si>
  <si>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</si>
  <si>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</si>
  <si>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</si>
  <si>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</si>
  <si>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</si>
  <si>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</si>
  <si>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</si>
  <si>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</si>
  <si>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</si>
  <si>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</si>
  <si>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</si>
  <si>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</si>
  <si>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</si>
  <si>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</si>
  <si>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</si>
  <si>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</si>
  <si>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</si>
  <si>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</si>
  <si>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</si>
  <si>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</si>
  <si>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</si>
  <si>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</si>
  <si>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</si>
  <si>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</si>
  <si>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</si>
  <si>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</si>
  <si>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</si>
  <si>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</si>
  <si>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</si>
  <si>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</si>
  <si>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</si>
  <si>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</si>
  <si>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</si>
  <si>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</si>
  <si>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</si>
  <si>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</si>
  <si>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</si>
  <si>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</si>
  <si>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</si>
  <si>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</si>
  <si>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</si>
  <si>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</si>
  <si>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</si>
  <si>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</si>
  <si>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</si>
  <si>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</si>
  <si>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</si>
  <si>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</si>
  <si>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</si>
  <si>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</si>
  <si>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</si>
  <si>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</si>
  <si>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</si>
  <si>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</si>
  <si>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</si>
  <si>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</si>
  <si>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</si>
  <si>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</si>
  <si>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</si>
  <si>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</si>
  <si>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</si>
  <si>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</si>
  <si>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</si>
  <si>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</si>
  <si>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</si>
  <si>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</si>
  <si>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</si>
  <si>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</si>
  <si>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</si>
  <si>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</si>
  <si>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</si>
  <si>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</si>
  <si>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</si>
  <si>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</si>
  <si>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</si>
  <si>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</si>
  <si>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</si>
  <si>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</si>
  <si>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</si>
  <si>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</si>
  <si>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</si>
  <si>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</si>
  <si>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</si>
  <si>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</si>
  <si>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</si>
  <si>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</si>
  <si>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</si>
  <si>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</si>
  <si>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</si>
  <si>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</si>
  <si>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</si>
  <si>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</si>
  <si>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</si>
  <si>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</si>
  <si>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</si>
  <si>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</si>
  <si>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</si>
  <si>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</si>
  <si>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</si>
  <si>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</si>
  <si>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</si>
  <si>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</si>
  <si>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</si>
  <si>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</si>
  <si>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</si>
  <si>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</si>
  <si>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</si>
  <si>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</si>
  <si>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</si>
  <si>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</si>
  <si>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</si>
  <si>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</si>
  <si>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</si>
  <si>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</si>
  <si>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</si>
  <si>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</si>
  <si>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</si>
  <si>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</si>
  <si>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</si>
  <si>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</si>
  <si>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</si>
  <si>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</si>
  <si>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</si>
  <si>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</si>
  <si>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</si>
  <si>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</si>
  <si>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</si>
  <si>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</si>
  <si>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</si>
  <si>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</si>
  <si>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</si>
  <si>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</si>
  <si>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</si>
  <si>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</si>
  <si>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</si>
  <si>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</si>
  <si>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</si>
  <si>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</si>
  <si>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</si>
  <si>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</si>
  <si>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</si>
  <si>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</si>
  <si>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</si>
  <si>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</si>
  <si>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</si>
  <si>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</si>
  <si>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</si>
  <si>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</si>
  <si>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</si>
  <si>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</si>
  <si>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</si>
  <si>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</si>
  <si>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</si>
  <si>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</si>
  <si>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</si>
  <si>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</si>
  <si>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</si>
  <si>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</si>
  <si>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</si>
  <si>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</si>
  <si>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</si>
  <si>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</si>
  <si>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</si>
  <si>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</si>
  <si>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</si>
  <si>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</si>
  <si>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</si>
  <si>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</si>
  <si>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</si>
  <si>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</si>
  <si>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</si>
  <si>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</si>
  <si>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</si>
  <si>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</si>
  <si>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</si>
  <si>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</si>
  <si>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</si>
  <si>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</si>
  <si>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</si>
  <si>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</si>
  <si>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</si>
  <si>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</si>
  <si>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</si>
  <si>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</si>
  <si>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</si>
  <si>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</si>
  <si>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</si>
  <si>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</si>
  <si>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</si>
  <si>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</si>
  <si>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</si>
  <si>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</si>
  <si>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</si>
  <si>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</si>
  <si>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</si>
  <si>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</si>
  <si>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</si>
  <si>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</si>
  <si>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</si>
  <si>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</si>
  <si>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</si>
  <si>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</si>
  <si>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</si>
  <si>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</si>
  <si>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</si>
  <si>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</si>
  <si>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</si>
  <si>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</si>
  <si>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</si>
  <si>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</si>
  <si>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</si>
  <si>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</si>
  <si>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</si>
  <si>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</si>
  <si>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</si>
  <si>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</si>
  <si>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</si>
  <si>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</si>
  <si>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</si>
  <si>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</si>
  <si>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</si>
  <si>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</si>
  <si>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</si>
  <si>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</si>
  <si>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</si>
  <si>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</si>
  <si>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</si>
  <si>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</si>
  <si>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</si>
  <si>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</si>
  <si>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</si>
  <si>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</si>
  <si>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</si>
  <si>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</si>
  <si>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</si>
  <si>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</si>
  <si>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</si>
  <si>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</si>
  <si>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</si>
  <si>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</si>
  <si>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</si>
  <si>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</si>
  <si>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</si>
  <si>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</si>
  <si>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</si>
  <si>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</si>
  <si>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</si>
  <si>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</si>
  <si>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</si>
  <si>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</si>
  <si>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</si>
  <si>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</si>
  <si>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</si>
  <si>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</si>
  <si>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</si>
  <si>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</si>
  <si>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</si>
  <si>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</si>
  <si>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</si>
  <si>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</si>
  <si>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</si>
  <si>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</si>
  <si>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</si>
  <si>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</si>
  <si>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</si>
  <si>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</si>
  <si>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</si>
  <si>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</si>
  <si>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</si>
  <si>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</si>
  <si>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</si>
  <si>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</si>
  <si>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</si>
  <si>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</si>
  <si>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</si>
  <si>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</si>
  <si>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</si>
  <si>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</si>
  <si>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</si>
  <si>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</si>
  <si>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</si>
  <si>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</si>
  <si>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</si>
  <si>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</si>
  <si>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</si>
  <si>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</si>
  <si>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</si>
  <si>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</si>
  <si>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</si>
  <si>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</si>
  <si>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</si>
  <si>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</si>
  <si>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</si>
  <si>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</si>
  <si>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</si>
  <si>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</si>
  <si>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</si>
  <si>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</si>
  <si>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</si>
  <si>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</si>
  <si>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</si>
  <si>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</si>
  <si>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</si>
  <si>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</si>
  <si>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</si>
  <si>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</si>
  <si>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</si>
  <si>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</si>
  <si>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</si>
  <si>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</si>
  <si>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</si>
  <si>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</si>
  <si>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</si>
  <si>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</si>
  <si>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</si>
  <si>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</si>
  <si>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</si>
  <si>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</si>
  <si>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</si>
  <si>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</si>
  <si>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</si>
  <si>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</si>
  <si>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</si>
  <si>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</si>
  <si>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</si>
  <si>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</si>
  <si>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</si>
  <si>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</si>
  <si>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</si>
  <si>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</si>
  <si>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</si>
  <si>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</si>
  <si>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</si>
  <si>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</si>
  <si>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</si>
  <si>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</si>
  <si>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</si>
  <si>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</si>
  <si>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</si>
  <si>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</si>
  <si>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</si>
  <si>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</si>
  <si>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</si>
  <si>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</si>
  <si>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</si>
  <si>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</si>
  <si>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</si>
  <si>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</si>
  <si>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</si>
  <si>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</si>
  <si>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</si>
  <si>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</si>
  <si>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</si>
  <si>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</si>
  <si>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</si>
  <si>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</si>
  <si>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</si>
  <si>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</si>
  <si>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</si>
  <si>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</si>
  <si>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</si>
  <si>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</si>
  <si>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</si>
  <si>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</si>
  <si>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</si>
  <si>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</si>
  <si>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</si>
  <si>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</si>
  <si>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</si>
  <si>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</si>
  <si>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</si>
  <si>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</si>
  <si>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</si>
  <si>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</si>
  <si>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</si>
  <si>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</si>
  <si>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</si>
  <si>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</si>
  <si>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</si>
  <si>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</si>
  <si>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</si>
  <si>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</si>
  <si>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</si>
  <si>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</si>
  <si>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</si>
  <si>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</si>
  <si>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</si>
  <si>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</si>
  <si>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</si>
  <si>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</si>
  <si>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</si>
  <si>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</si>
  <si>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</si>
  <si>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</si>
  <si>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</si>
  <si>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</si>
  <si>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</si>
  <si>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</si>
  <si>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</si>
  <si>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</si>
  <si>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</si>
  <si>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</si>
  <si>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</si>
  <si>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</si>
  <si>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</si>
  <si>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</si>
  <si>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</si>
  <si>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</si>
  <si>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</si>
  <si>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</si>
  <si>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</si>
  <si>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</si>
  <si>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</si>
  <si>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</si>
  <si>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</si>
  <si>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</si>
  <si>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</si>
  <si>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</si>
  <si>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</si>
  <si>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</si>
  <si>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</si>
  <si>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</si>
  <si>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</si>
  <si>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</si>
  <si>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</si>
  <si>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</si>
  <si>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</si>
  <si>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</si>
  <si>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</si>
  <si>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</si>
  <si>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</si>
  <si>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</si>
  <si>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</si>
  <si>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</si>
  <si>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</si>
  <si>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</si>
  <si>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</si>
  <si>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</si>
  <si>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</si>
  <si>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</si>
  <si>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</si>
  <si>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</si>
  <si>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</si>
  <si>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</si>
  <si>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</si>
  <si>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</si>
  <si>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</si>
  <si>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</si>
  <si>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</si>
  <si>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</si>
  <si>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</si>
  <si>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</si>
  <si>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</si>
  <si>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</si>
  <si>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</si>
  <si>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</si>
  <si>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</si>
  <si>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</si>
  <si>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</si>
  <si>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</si>
  <si>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</si>
  <si>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</si>
  <si>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</si>
  <si>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</si>
  <si>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</si>
  <si>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</si>
  <si>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</si>
  <si>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</si>
  <si>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</si>
  <si>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</si>
  <si>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</si>
  <si>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</si>
  <si>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</si>
  <si>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</si>
  <si>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</si>
  <si>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</si>
  <si>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</si>
  <si>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</si>
  <si>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</si>
  <si>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</si>
  <si>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</si>
  <si>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</si>
  <si>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</si>
  <si>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</si>
  <si>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</si>
  <si>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</si>
  <si>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</si>
  <si>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</si>
  <si>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</si>
  <si>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</si>
  <si>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</si>
  <si>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</si>
  <si>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</si>
  <si>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</si>
  <si>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</si>
  <si>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</si>
  <si>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</si>
  <si>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</si>
  <si>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</si>
  <si>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</si>
  <si>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</si>
  <si>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</si>
  <si>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</si>
  <si>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</si>
  <si>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</si>
  <si>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</si>
  <si>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</si>
  <si>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</si>
  <si>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</si>
  <si>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</si>
  <si>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</si>
  <si>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</si>
  <si>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</si>
  <si>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</si>
  <si>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</si>
  <si>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</si>
  <si>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</si>
  <si>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</si>
  <si>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</si>
  <si>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</si>
  <si>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</si>
  <si>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</si>
  <si>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</si>
  <si>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</si>
  <si>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</si>
  <si>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</si>
  <si>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</si>
  <si>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</si>
  <si>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</si>
  <si>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</si>
  <si>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</si>
  <si>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</si>
  <si>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</si>
  <si>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</si>
  <si>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</si>
  <si>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</si>
  <si>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</si>
  <si>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</si>
  <si>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</si>
  <si>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</si>
  <si>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</si>
  <si>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</si>
  <si>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</si>
  <si>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</si>
  <si>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</si>
  <si>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</si>
  <si>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</si>
  <si>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</si>
  <si>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</si>
  <si>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</si>
  <si>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</si>
  <si>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</si>
  <si>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</si>
  <si>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</si>
  <si>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</si>
  <si>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</si>
  <si>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</si>
  <si>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</si>
  <si>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</si>
  <si>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</si>
  <si>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</si>
  <si>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</si>
  <si>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</si>
  <si>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</si>
  <si>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</si>
  <si>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</si>
  <si>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</si>
  <si>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</si>
  <si>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</si>
  <si>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</si>
  <si>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</si>
  <si>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</si>
  <si>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</si>
  <si>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</si>
  <si>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</si>
  <si>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</si>
  <si>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</si>
  <si>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</si>
  <si>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</si>
  <si>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</si>
  <si>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</si>
  <si>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</si>
  <si>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</si>
  <si>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</si>
  <si>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</si>
  <si>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</si>
  <si>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</si>
  <si>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</si>
  <si>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</si>
  <si>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</si>
  <si>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</si>
  <si>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</si>
  <si>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</si>
  <si>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</si>
  <si>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</si>
  <si>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</si>
  <si>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</si>
  <si>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</si>
  <si>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</si>
  <si>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</si>
  <si>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</si>
  <si>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</si>
  <si>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</si>
  <si>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</si>
  <si>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</si>
  <si>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</si>
  <si>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</si>
  <si>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</si>
  <si>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</si>
  <si>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</si>
  <si>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</si>
  <si>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</si>
  <si>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</si>
  <si>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</si>
  <si>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</si>
  <si>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</si>
  <si>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</si>
  <si>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</si>
  <si>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</si>
  <si>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</si>
  <si>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</si>
  <si>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</si>
  <si>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</si>
  <si>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</si>
  <si>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</si>
  <si>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</si>
  <si>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</si>
  <si>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</si>
  <si>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</si>
  <si>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</si>
  <si>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</si>
  <si>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</si>
  <si>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</si>
  <si>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</si>
  <si>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</si>
  <si>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</si>
  <si>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</si>
  <si>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</si>
  <si>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</si>
  <si>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</si>
  <si>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</si>
  <si>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</si>
  <si>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</si>
  <si>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</si>
  <si>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</si>
  <si>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</si>
  <si>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</si>
  <si>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</si>
  <si>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</si>
  <si>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</si>
  <si>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</si>
  <si>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</si>
  <si>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</si>
  <si>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</si>
  <si>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</si>
  <si>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</si>
  <si>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</si>
  <si>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</si>
  <si>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</si>
  <si>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</si>
  <si>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</si>
  <si>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</si>
  <si>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</si>
  <si>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</si>
  <si>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</si>
  <si>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</si>
  <si>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</si>
  <si>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</si>
  <si>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</si>
  <si>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</si>
  <si>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</si>
  <si>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</si>
  <si>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</si>
  <si>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</si>
  <si>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</si>
  <si>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</si>
  <si>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</si>
  <si>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</si>
  <si>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</si>
  <si>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</si>
  <si>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</si>
  <si>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</si>
  <si>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</si>
  <si>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</si>
  <si>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</si>
  <si>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</si>
  <si>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</si>
  <si>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</si>
  <si>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</si>
  <si>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</si>
  <si>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</si>
  <si>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</si>
  <si>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</si>
  <si>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</si>
  <si>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</si>
  <si>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</si>
  <si>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</si>
  <si>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</si>
  <si>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</si>
  <si>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</si>
  <si>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</si>
  <si>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</si>
  <si>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</si>
  <si>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</si>
  <si>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</si>
  <si>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</si>
  <si>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</si>
  <si>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</si>
  <si>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</si>
  <si>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</si>
  <si>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</si>
  <si>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</si>
  <si>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</si>
  <si>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</si>
  <si>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</si>
  <si>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</si>
  <si>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</si>
  <si>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</si>
  <si>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</si>
  <si>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</si>
  <si>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</si>
  <si>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</si>
  <si>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</si>
  <si>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</si>
  <si>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</si>
  <si>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</si>
  <si>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</si>
  <si>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</si>
  <si>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</si>
  <si>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</si>
  <si>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</si>
  <si>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</si>
  <si>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</si>
  <si>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</si>
  <si>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</si>
  <si>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</si>
  <si>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</si>
  <si>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</si>
  <si>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</si>
  <si>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</si>
  <si>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</si>
  <si>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</si>
  <si>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</si>
  <si>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</si>
  <si>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</si>
  <si>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</si>
  <si>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</si>
  <si>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</si>
  <si>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</si>
  <si>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</si>
  <si>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</si>
  <si>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</si>
  <si>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</si>
  <si>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</si>
  <si>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</si>
  <si>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</si>
  <si>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</si>
  <si>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</si>
  <si>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</si>
  <si>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</si>
  <si>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</si>
  <si>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</si>
  <si>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</si>
  <si>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</si>
  <si>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</si>
  <si>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</si>
  <si>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</si>
  <si>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</si>
  <si>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</si>
  <si>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</si>
  <si>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</si>
  <si>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</si>
  <si>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</si>
  <si>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</si>
  <si>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</si>
  <si>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</si>
  <si>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</si>
  <si>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</si>
  <si>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</si>
  <si>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</si>
  <si>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</si>
  <si>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</si>
  <si>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</si>
  <si>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</si>
  <si>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</si>
  <si>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</si>
  <si>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</si>
  <si>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</si>
  <si>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</si>
  <si>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</si>
  <si>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</si>
  <si>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</si>
  <si>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</si>
  <si>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</si>
  <si>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</si>
  <si>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</si>
  <si>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</si>
  <si>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</si>
  <si>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</si>
  <si>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</si>
  <si>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</si>
  <si>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</si>
  <si>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</si>
  <si>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</si>
  <si>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</si>
  <si>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</si>
  <si>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</si>
  <si>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</si>
  <si>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</si>
  <si>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</si>
  <si>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</si>
  <si>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</si>
  <si>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</si>
  <si>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</si>
  <si>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</si>
  <si>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</si>
  <si>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</si>
  <si>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</si>
  <si>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</si>
  <si>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</si>
  <si>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</si>
  <si>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</si>
  <si>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</si>
  <si>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</si>
  <si>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</si>
  <si>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</si>
  <si>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</si>
  <si>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</si>
  <si>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</si>
  <si>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</si>
  <si>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</si>
  <si>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</si>
  <si>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</si>
  <si>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</si>
  <si>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</si>
  <si>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</si>
  <si>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</si>
  <si>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</si>
  <si>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</si>
  <si>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</si>
  <si>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</si>
  <si>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</si>
  <si>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</si>
  <si>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</si>
  <si>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</si>
  <si>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</si>
  <si>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</si>
  <si>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</si>
  <si>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</si>
  <si>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</si>
  <si>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</si>
  <si>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</si>
  <si>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</si>
  <si>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</si>
  <si>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</si>
  <si>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</si>
  <si>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</si>
  <si>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</si>
  <si>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</si>
  <si>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</si>
  <si>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</si>
  <si>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</si>
  <si>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</si>
  <si>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</si>
  <si>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</si>
  <si>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</si>
  <si>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</si>
  <si>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</si>
  <si>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</si>
  <si>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</si>
  <si>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</si>
  <si>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</si>
  <si>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</si>
  <si>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</si>
  <si>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</si>
  <si>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</si>
  <si>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</si>
  <si>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</si>
  <si>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</si>
  <si>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</si>
  <si>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</si>
  <si>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</si>
  <si>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</si>
  <si>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</si>
  <si>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</si>
  <si>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</si>
  <si>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</si>
  <si>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</si>
  <si>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</si>
  <si>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</si>
  <si>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</si>
  <si>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</si>
  <si>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</si>
  <si>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</si>
  <si>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</si>
  <si>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</si>
  <si>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</si>
  <si>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</si>
  <si>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</si>
  <si>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</si>
  <si>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</si>
  <si>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</si>
  <si>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</si>
  <si>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</si>
  <si>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</si>
  <si>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</si>
  <si>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</si>
  <si>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</si>
  <si>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</si>
  <si>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</si>
  <si>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</si>
  <si>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</si>
  <si>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</si>
  <si>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</si>
  <si>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</si>
  <si>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</si>
  <si>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</si>
  <si>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</si>
  <si>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</si>
  <si>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</si>
  <si>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</si>
  <si>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</si>
  <si>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</si>
  <si>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</si>
  <si>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</si>
  <si>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</si>
  <si>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</si>
  <si>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</si>
  <si>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</si>
  <si>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</si>
  <si>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</si>
  <si>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</si>
  <si>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</si>
  <si>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</si>
  <si>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</si>
  <si>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</si>
  <si>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</si>
  <si>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</si>
  <si>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</si>
  <si>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</si>
  <si>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</si>
  <si>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</si>
  <si>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</si>
  <si>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</si>
  <si>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</si>
  <si>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</si>
  <si>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</si>
  <si>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</si>
  <si>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</si>
  <si>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</si>
  <si>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</si>
  <si>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</si>
  <si>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</si>
  <si>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</si>
  <si>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</si>
  <si>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</si>
  <si>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</si>
  <si>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</si>
  <si>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</si>
  <si>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</si>
  <si>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</si>
  <si>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</si>
  <si>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</si>
  <si>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</si>
  <si>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</si>
  <si>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</si>
  <si>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</si>
  <si>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</si>
  <si>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</si>
  <si>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</si>
  <si>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</si>
  <si>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</si>
  <si>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</si>
  <si>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</si>
  <si>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</si>
  <si>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</si>
  <si>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</si>
  <si>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</si>
  <si>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</si>
  <si>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</si>
  <si>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</si>
  <si>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</si>
  <si>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</si>
  <si>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</si>
  <si>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</si>
  <si>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</si>
  <si>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</si>
  <si>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</si>
  <si>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</si>
  <si>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</si>
  <si>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</si>
  <si>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</si>
  <si>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</si>
  <si>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</si>
  <si>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</si>
  <si>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</si>
  <si>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</si>
  <si>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</si>
  <si>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</si>
  <si>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</si>
  <si>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</si>
  <si>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</si>
  <si>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</si>
  <si>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</si>
  <si>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</si>
  <si>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</si>
  <si>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</si>
  <si>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</si>
  <si>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</si>
  <si>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</si>
  <si>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</si>
  <si>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</si>
  <si>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</si>
  <si>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</si>
  <si>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</si>
  <si>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</si>
  <si>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</si>
  <si>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</si>
  <si>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</si>
  <si>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</si>
  <si>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</si>
  <si>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</si>
  <si>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</si>
  <si>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</si>
  <si>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</si>
  <si>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</si>
  <si>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</si>
  <si>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</si>
  <si>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</si>
  <si>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</si>
  <si>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</si>
  <si>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</si>
  <si>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</si>
  <si>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</si>
  <si>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</si>
  <si>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</si>
  <si>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</si>
  <si>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</si>
  <si>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</si>
  <si>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</si>
  <si>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</si>
  <si>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</si>
  <si>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</si>
  <si>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</si>
  <si>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</si>
  <si>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</si>
  <si>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</si>
  <si>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</si>
  <si>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</si>
  <si>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</si>
  <si>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</si>
  <si>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</si>
  <si>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</si>
  <si>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</si>
  <si>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</si>
  <si>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</si>
  <si>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</si>
  <si>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</si>
  <si>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</si>
  <si>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</si>
  <si>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</si>
  <si>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</si>
  <si>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</si>
  <si>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</si>
  <si>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</si>
  <si>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</si>
  <si>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</si>
  <si>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</si>
  <si>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</si>
  <si>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</si>
  <si>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</si>
  <si>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</si>
  <si>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</si>
  <si>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</si>
  <si>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</si>
  <si>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</si>
  <si>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</si>
  <si>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</si>
  <si>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</si>
  <si>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</si>
  <si>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</si>
  <si>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</si>
  <si>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</si>
  <si>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</si>
  <si>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</si>
  <si>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</si>
  <si>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</si>
  <si>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</si>
  <si>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</si>
  <si>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</si>
  <si>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</si>
  <si>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</si>
  <si>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</si>
  <si>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</si>
  <si>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</si>
  <si>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</si>
  <si>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</si>
  <si>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</si>
  <si>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</si>
  <si>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</si>
  <si>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</si>
  <si>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</si>
  <si>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</si>
  <si>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</si>
  <si>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</si>
  <si>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</si>
  <si>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</si>
  <si>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</si>
  <si>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</si>
  <si>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</si>
  <si>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</si>
  <si>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</si>
  <si>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</si>
  <si>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</si>
  <si>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</si>
  <si>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</si>
  <si>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</si>
  <si>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</si>
  <si>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</si>
  <si>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</si>
  <si>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</si>
  <si>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</si>
  <si>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</si>
  <si>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</si>
  <si>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</si>
  <si>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</si>
  <si>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</si>
  <si>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</si>
  <si>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</si>
  <si>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</si>
  <si>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</si>
  <si>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</si>
  <si>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</si>
  <si>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</si>
  <si>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</si>
  <si>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</si>
  <si>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</si>
  <si>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</si>
  <si>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</si>
  <si>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</si>
  <si>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</si>
  <si>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</si>
  <si>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</si>
  <si>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</si>
  <si>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</si>
  <si>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</si>
  <si>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</si>
  <si>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</si>
  <si>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</si>
  <si>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</si>
  <si>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</si>
  <si>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</si>
  <si>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</si>
  <si>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</si>
  <si>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</si>
  <si>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</si>
  <si>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</si>
  <si>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</si>
  <si>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</si>
  <si>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</si>
  <si>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</si>
  <si>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</si>
  <si>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</si>
  <si>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</si>
  <si>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</si>
  <si>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</si>
  <si>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</si>
  <si>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</si>
  <si>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</si>
  <si>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</si>
  <si>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</si>
  <si>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</si>
  <si>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</si>
  <si>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</si>
  <si>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</si>
  <si>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</si>
  <si>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</si>
  <si>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</si>
  <si>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</si>
  <si>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</si>
  <si>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</si>
  <si>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</si>
  <si>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</si>
  <si>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</si>
  <si>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</si>
  <si>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</si>
  <si>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</si>
  <si>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</si>
  <si>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</si>
  <si>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</si>
  <si>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</si>
  <si>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</si>
  <si>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</si>
  <si>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</si>
  <si>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</si>
  <si>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</si>
  <si>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</si>
  <si>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</si>
  <si>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</si>
  <si>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</si>
  <si>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</si>
  <si>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</si>
  <si>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</si>
  <si>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</si>
  <si>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</si>
  <si>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</si>
  <si>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</si>
  <si>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</si>
  <si>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</si>
  <si>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</si>
  <si>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</si>
  <si>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</si>
  <si>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</si>
  <si>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</si>
  <si>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</si>
  <si>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</si>
  <si>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</si>
  <si>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</si>
  <si>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</si>
  <si>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</si>
  <si>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</si>
  <si>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</si>
  <si>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</si>
  <si>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</si>
  <si>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</si>
  <si>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</si>
  <si>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</si>
  <si>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</si>
  <si>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</si>
  <si>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</si>
  <si>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</si>
  <si>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</si>
  <si>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</si>
  <si>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</si>
  <si>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</si>
  <si>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</si>
  <si>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</si>
  <si>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</si>
  <si>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</si>
  <si>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</si>
  <si>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</si>
  <si>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</si>
  <si>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</si>
  <si>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</si>
  <si>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</si>
  <si>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</si>
  <si>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</si>
  <si>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</si>
  <si>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</si>
  <si>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</si>
  <si>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</si>
  <si>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</si>
  <si>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</si>
  <si>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</si>
  <si>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</si>
  <si>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</si>
  <si>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</si>
  <si>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</si>
  <si>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</si>
  <si>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</si>
  <si>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</si>
  <si>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</si>
  <si>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</si>
  <si>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</si>
  <si>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</si>
  <si>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</si>
  <si>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</si>
  <si>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</si>
  <si>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</si>
  <si>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</si>
  <si>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</si>
  <si>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</si>
  <si>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</si>
  <si>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</si>
  <si>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</si>
  <si>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</si>
  <si>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</si>
  <si>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</si>
  <si>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</si>
  <si>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</si>
  <si>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</si>
  <si>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</si>
  <si>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</si>
  <si>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</si>
  <si>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</si>
  <si>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</si>
  <si>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</si>
  <si>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</si>
  <si>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</si>
  <si>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</si>
  <si>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</si>
  <si>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</si>
  <si>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</si>
  <si>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</si>
  <si>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</si>
  <si>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</si>
  <si>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</si>
  <si>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</si>
  <si>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</si>
  <si>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</si>
  <si>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</si>
  <si>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</si>
  <si>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</si>
  <si>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</si>
  <si>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</si>
  <si>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</si>
  <si>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</si>
  <si>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</si>
  <si>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</si>
  <si>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</si>
  <si>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</si>
  <si>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</si>
  <si>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</si>
  <si>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</si>
  <si>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</si>
  <si>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</si>
  <si>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</si>
  <si>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</si>
  <si>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</si>
  <si>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</si>
  <si>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</si>
  <si>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</si>
  <si>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</si>
  <si>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</si>
  <si>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</si>
  <si>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</si>
  <si>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</si>
  <si>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</si>
  <si>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</si>
  <si>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</si>
  <si>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</si>
  <si>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</si>
  <si>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</si>
  <si>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</si>
  <si>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</si>
  <si>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</si>
  <si>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</si>
  <si>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</si>
  <si>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</si>
  <si>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</si>
  <si>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</si>
  <si>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</si>
  <si>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</si>
  <si>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</si>
  <si>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</si>
  <si>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</si>
  <si>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</si>
  <si>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</si>
  <si>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</si>
  <si>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</si>
  <si>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</si>
  <si>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</si>
  <si>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</si>
  <si>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</si>
  <si>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</si>
  <si>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</si>
  <si>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</si>
  <si>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</si>
  <si>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</si>
  <si>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</si>
  <si>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</si>
  <si>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</si>
  <si>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</si>
  <si>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</si>
  <si>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</si>
  <si>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</si>
  <si>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</si>
  <si>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</si>
  <si>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</si>
  <si>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</si>
  <si>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</si>
  <si>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</si>
  <si>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</si>
  <si>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</si>
  <si>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</si>
  <si>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</si>
  <si>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</si>
  <si>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</si>
  <si>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</si>
  <si>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</si>
  <si>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</si>
  <si>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</si>
  <si>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</si>
  <si>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</si>
  <si>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</si>
  <si>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</si>
  <si>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</si>
  <si>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</si>
  <si>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</si>
  <si>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</si>
  <si>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</si>
  <si>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</si>
  <si>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</si>
  <si>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</si>
  <si>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</si>
  <si>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</si>
  <si>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</si>
  <si>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</si>
  <si>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</si>
  <si>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</si>
  <si>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</si>
  <si>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</si>
  <si>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</si>
  <si>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</si>
  <si>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</si>
  <si>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</si>
  <si>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</si>
  <si>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</si>
  <si>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</si>
  <si>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</si>
  <si>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</si>
  <si>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</si>
  <si>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</si>
  <si>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</si>
  <si>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</si>
  <si>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</si>
  <si>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</si>
  <si>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</si>
  <si>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</si>
  <si>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</si>
  <si>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</si>
  <si>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</si>
  <si>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</si>
  <si>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</si>
  <si>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</si>
  <si>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</si>
  <si>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</si>
  <si>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</si>
  <si>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</si>
  <si>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</si>
  <si>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</si>
  <si>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</si>
  <si>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</si>
  <si>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</si>
  <si>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</si>
  <si>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</si>
  <si>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</si>
  <si>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</si>
  <si>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</si>
  <si>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</si>
  <si>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</si>
  <si>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</si>
  <si>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</si>
  <si>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</si>
  <si>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</si>
  <si>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</si>
  <si>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</si>
  <si>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</si>
  <si>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</si>
  <si>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</si>
  <si>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</si>
  <si>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</si>
  <si>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</si>
  <si>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</si>
  <si>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</si>
  <si>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</si>
  <si>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</si>
  <si>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</si>
  <si>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</si>
  <si>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</si>
  <si>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</si>
  <si>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</si>
  <si>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</si>
  <si>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</si>
  <si>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</si>
  <si>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</si>
  <si>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</si>
  <si>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</si>
  <si>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</si>
  <si>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</si>
  <si>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</si>
  <si>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</si>
  <si>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</si>
  <si>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</si>
  <si>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</si>
  <si>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</si>
  <si>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</si>
  <si>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</si>
  <si>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</si>
  <si>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</si>
  <si>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</si>
  <si>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</si>
  <si>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</si>
  <si>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</si>
  <si>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</si>
  <si>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</si>
  <si>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</si>
  <si>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</si>
  <si>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</si>
  <si>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</si>
  <si>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</si>
  <si>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</si>
  <si>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</si>
  <si>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</si>
  <si>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</si>
  <si>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</si>
  <si>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</si>
  <si>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</si>
  <si>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</si>
  <si>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</si>
  <si>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</si>
  <si>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</si>
  <si>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</si>
  <si>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</si>
  <si>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</si>
  <si>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</si>
  <si>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</si>
  <si>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</si>
  <si>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</si>
  <si>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</si>
  <si>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</si>
  <si>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</si>
  <si>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</si>
  <si>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</si>
  <si>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</si>
  <si>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</si>
  <si>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</si>
  <si>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</si>
  <si>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</si>
  <si>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</si>
  <si>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</si>
  <si>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</si>
  <si>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</si>
  <si>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</si>
  <si>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</si>
  <si>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</si>
  <si>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</si>
  <si>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</si>
  <si>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</si>
  <si>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</si>
  <si>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</si>
  <si>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</si>
  <si>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</si>
  <si>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</si>
  <si>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</si>
  <si>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</si>
  <si>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</si>
  <si>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</si>
  <si>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</si>
  <si>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</si>
  <si>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</si>
  <si>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</si>
  <si>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</si>
  <si>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</si>
  <si>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</si>
  <si>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</si>
  <si>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</si>
  <si>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</si>
  <si>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</si>
  <si>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</si>
  <si>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</si>
  <si>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</si>
  <si>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</si>
  <si>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</si>
  <si>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</si>
  <si>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</si>
  <si>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</si>
  <si>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</si>
  <si>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</si>
  <si>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</si>
  <si>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</si>
  <si>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</si>
  <si>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</si>
  <si>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</si>
  <si>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</si>
  <si>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</si>
  <si>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</si>
  <si>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</si>
  <si>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</si>
  <si>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</si>
  <si>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</si>
  <si>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</si>
  <si>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</si>
  <si>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</si>
  <si>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</si>
  <si>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</si>
  <si>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</si>
  <si>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</si>
  <si>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</si>
  <si>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</si>
  <si>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</si>
  <si>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</si>
  <si>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</si>
  <si>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</si>
  <si>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</si>
  <si>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</si>
  <si>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</si>
  <si>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</si>
  <si>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</si>
  <si>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</si>
  <si>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</si>
  <si>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</si>
  <si>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</si>
  <si>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</si>
  <si>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</si>
  <si>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</si>
  <si>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</si>
  <si>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</si>
  <si>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</si>
  <si>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</si>
  <si>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</si>
  <si>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</si>
  <si>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</si>
  <si>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</si>
  <si>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</si>
  <si>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</si>
  <si>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</si>
  <si>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</si>
  <si>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</si>
  <si>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</si>
  <si>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</si>
  <si>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</si>
  <si>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</si>
  <si>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</si>
  <si>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</si>
  <si>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</si>
  <si>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</si>
  <si>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</si>
  <si>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</si>
  <si>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</si>
  <si>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</si>
  <si>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</si>
  <si>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</si>
  <si>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</si>
  <si>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</si>
  <si>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</si>
  <si>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</si>
  <si>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</si>
  <si>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</si>
  <si>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</si>
  <si>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</si>
  <si>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</si>
  <si>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</si>
  <si>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</si>
  <si>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</si>
  <si>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</si>
  <si>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</si>
  <si>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</si>
  <si>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</si>
  <si>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</si>
  <si>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</si>
  <si>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</si>
  <si>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</si>
  <si>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</si>
  <si>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</si>
  <si>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</si>
  <si>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</si>
  <si>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</si>
  <si>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</si>
  <si>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</si>
  <si>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</si>
  <si>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</si>
  <si>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</si>
  <si>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</si>
  <si>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</si>
  <si>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</si>
  <si>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</si>
  <si>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</si>
  <si>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</si>
  <si>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</si>
  <si>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</si>
  <si>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</si>
  <si>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</si>
  <si>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</si>
  <si>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</si>
  <si>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</si>
  <si>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</si>
  <si>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</si>
  <si>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</si>
  <si>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</si>
  <si>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</si>
  <si>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</si>
  <si>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</si>
  <si>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</si>
  <si>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</si>
  <si>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</si>
  <si>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</si>
  <si>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</si>
  <si>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</si>
  <si>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</si>
  <si>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</si>
  <si>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</si>
  <si>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</si>
  <si>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</si>
  <si>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</si>
  <si>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</si>
  <si>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</si>
  <si>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</si>
  <si>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</si>
  <si>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</si>
  <si>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</si>
  <si>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</si>
  <si>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</si>
  <si>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</si>
  <si>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</si>
  <si>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</si>
  <si>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</si>
  <si>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</si>
  <si>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</si>
  <si>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</si>
  <si>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</si>
  <si>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</si>
  <si>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</si>
  <si>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</si>
  <si>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</si>
  <si>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</si>
  <si>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</si>
  <si>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</si>
  <si>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</si>
  <si>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</si>
  <si>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</si>
  <si>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</si>
  <si>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</si>
  <si>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</si>
  <si>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</si>
  <si>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</si>
  <si>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</si>
  <si>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</si>
  <si>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</si>
  <si>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</si>
  <si>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</si>
  <si>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</si>
  <si>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</si>
  <si>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</si>
  <si>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</si>
  <si>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</si>
  <si>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</si>
  <si>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</si>
  <si>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</si>
  <si>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</si>
  <si>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</si>
  <si>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</si>
  <si>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</si>
  <si>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</si>
  <si>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</si>
  <si>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</si>
  <si>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</si>
  <si>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</si>
  <si>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</si>
  <si>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</si>
  <si>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</si>
  <si>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</si>
  <si>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</si>
  <si>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</si>
  <si>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</si>
  <si>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</si>
  <si>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</si>
  <si>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</si>
  <si>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</si>
  <si>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</si>
  <si>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</si>
  <si>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</si>
  <si>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</si>
  <si>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</si>
  <si>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</si>
  <si>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</si>
  <si>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</si>
  <si>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</si>
  <si>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</si>
  <si>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</si>
  <si>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</si>
  <si>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</si>
  <si>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</si>
  <si>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</si>
  <si>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</si>
  <si>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</si>
  <si>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</si>
  <si>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</si>
  <si>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</si>
  <si>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</si>
  <si>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</si>
  <si>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</si>
  <si>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</si>
  <si>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</si>
  <si>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</si>
  <si>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</si>
  <si>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</si>
  <si>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</si>
  <si>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</si>
  <si>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</si>
  <si>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</si>
  <si>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</si>
  <si>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</si>
  <si>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</si>
  <si>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</si>
  <si>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</si>
  <si>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</si>
  <si>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</si>
  <si>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</si>
  <si>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</si>
  <si>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</si>
  <si>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</si>
  <si>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</si>
  <si>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</si>
  <si>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</si>
  <si>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</si>
  <si>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</si>
  <si>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</si>
  <si>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</si>
  <si>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</si>
  <si>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</si>
  <si>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</si>
  <si>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</si>
  <si>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</si>
  <si>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</si>
  <si>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</si>
  <si>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</si>
  <si>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</si>
  <si>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</si>
  <si>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</si>
  <si>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</si>
  <si>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</si>
  <si>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</si>
  <si>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</si>
  <si>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</si>
  <si>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</si>
  <si>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</si>
  <si>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</si>
  <si>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</si>
  <si>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</si>
  <si>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</si>
  <si>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</si>
  <si>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</si>
  <si>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</si>
  <si>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</si>
  <si>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</si>
  <si>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</si>
  <si>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</si>
  <si>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</si>
  <si>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</si>
  <si>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</si>
  <si>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</si>
  <si>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</si>
  <si>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</si>
  <si>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</si>
  <si>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</si>
  <si>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</si>
  <si>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</si>
  <si>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</si>
  <si>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</si>
  <si>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</si>
  <si>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</si>
  <si>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</si>
  <si>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</si>
  <si>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</si>
  <si>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</si>
  <si>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</si>
  <si>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</si>
  <si>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</si>
  <si>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</si>
  <si>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</si>
  <si>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</si>
  <si>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</si>
  <si>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</si>
  <si>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</si>
  <si>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</si>
  <si>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</si>
  <si>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</si>
  <si>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</si>
  <si>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</si>
  <si>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</si>
  <si>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</si>
  <si>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</si>
  <si>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</si>
  <si>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</si>
  <si>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</si>
  <si>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</si>
  <si>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</si>
  <si>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</si>
  <si>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</si>
  <si>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</si>
  <si>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</si>
  <si>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</si>
  <si>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</si>
  <si>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</si>
  <si>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</si>
  <si>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</si>
  <si>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</si>
  <si>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</si>
  <si>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</si>
  <si>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</si>
  <si>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</si>
  <si>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</si>
  <si>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</si>
  <si>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</si>
  <si>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</si>
  <si>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</si>
  <si>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</si>
  <si>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</si>
  <si>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</si>
  <si>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</si>
  <si>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</si>
  <si>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</si>
  <si>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</si>
  <si>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</si>
  <si>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</si>
  <si>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</si>
  <si>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</si>
  <si>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</si>
  <si>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</si>
  <si>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</si>
  <si>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</si>
  <si>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</si>
  <si>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</si>
  <si>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</si>
  <si>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</si>
  <si>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</si>
  <si>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</si>
  <si>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</si>
  <si>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</si>
  <si>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</si>
  <si>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</si>
  <si>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</si>
  <si>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</si>
  <si>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</si>
  <si>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</si>
  <si>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</si>
  <si>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</si>
  <si>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</si>
  <si>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</si>
  <si>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</si>
  <si>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</si>
  <si>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</si>
  <si>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</si>
  <si>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</si>
  <si>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</si>
  <si>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</si>
  <si>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</si>
  <si>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</si>
  <si>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</si>
  <si>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</si>
  <si>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</si>
  <si>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</si>
  <si>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</si>
  <si>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</si>
  <si>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</si>
  <si>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</si>
  <si>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</si>
  <si>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</si>
  <si>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</si>
  <si>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</si>
  <si>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</si>
  <si>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</si>
  <si>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</si>
  <si>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</si>
  <si>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</si>
  <si>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</si>
  <si>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</si>
  <si>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</si>
  <si>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</si>
  <si>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</si>
  <si>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</si>
  <si>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</si>
  <si>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</si>
  <si>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</si>
  <si>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</si>
  <si>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</si>
  <si>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</si>
  <si>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</si>
  <si>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</si>
  <si>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</si>
  <si>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</si>
  <si>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</si>
  <si>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</si>
  <si>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</si>
  <si>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</si>
  <si>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</si>
  <si>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</si>
  <si>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</si>
  <si>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</si>
  <si>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</si>
  <si>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</si>
  <si>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</si>
  <si>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</si>
  <si>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</si>
  <si>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</si>
  <si>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</si>
  <si>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</si>
  <si>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</si>
  <si>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</si>
  <si>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</si>
  <si>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</si>
  <si>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</si>
  <si>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</si>
  <si>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</si>
  <si>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</si>
  <si>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</si>
  <si>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</si>
  <si>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</si>
  <si>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</si>
  <si>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</si>
  <si>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</si>
  <si>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</si>
  <si>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</si>
  <si>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</si>
  <si>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</si>
  <si>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</si>
  <si>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</si>
  <si>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</si>
  <si>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</si>
  <si>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</si>
  <si>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</si>
  <si>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</si>
  <si>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</si>
  <si>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</si>
  <si>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</si>
  <si>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</si>
  <si>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</si>
  <si>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</si>
  <si>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</si>
  <si>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</si>
  <si>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</si>
  <si>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</si>
  <si>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</si>
  <si>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</si>
  <si>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</si>
  <si>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</si>
  <si>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</si>
  <si>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</si>
  <si>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</si>
  <si>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</si>
  <si>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</si>
  <si>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</si>
  <si>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</si>
  <si>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</si>
  <si>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</si>
  <si>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</si>
  <si>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</si>
  <si>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</si>
  <si>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</si>
  <si>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</si>
  <si>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</si>
  <si>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</si>
  <si>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</si>
  <si>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</si>
  <si>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</si>
  <si>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</si>
  <si>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</si>
  <si>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</si>
  <si>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</si>
  <si>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</si>
  <si>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</si>
  <si>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</si>
  <si>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</si>
  <si>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</si>
  <si>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</si>
  <si>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</si>
  <si>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</si>
  <si>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</si>
  <si>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</si>
  <si>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</si>
  <si>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</si>
  <si>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</si>
  <si>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</si>
  <si>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</si>
  <si>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</si>
  <si>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</si>
  <si>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</si>
  <si>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</si>
  <si>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</si>
  <si>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</si>
  <si>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</si>
  <si>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</si>
  <si>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</si>
  <si>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</si>
  <si>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</si>
  <si>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</si>
  <si>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</si>
  <si>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</si>
  <si>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</si>
  <si>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</si>
  <si>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</si>
  <si>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</si>
  <si>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</si>
  <si>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</si>
  <si>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</si>
  <si>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</si>
  <si>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</si>
  <si>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</si>
  <si>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</si>
  <si>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</si>
  <si>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</si>
  <si>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</si>
  <si>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</si>
  <si>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</si>
  <si>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</si>
  <si>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</si>
  <si>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</si>
  <si>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</si>
  <si>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</si>
  <si>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</si>
  <si>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</si>
  <si>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</si>
  <si>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</si>
  <si>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</si>
  <si>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</si>
  <si>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</si>
  <si>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</si>
  <si>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</si>
  <si>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</si>
  <si>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</si>
  <si>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</si>
  <si>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</si>
  <si>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</si>
  <si>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</si>
  <si>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</si>
  <si>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</si>
  <si>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</si>
  <si>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</si>
  <si>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</si>
  <si>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</si>
  <si>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</si>
  <si>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</si>
  <si>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</si>
  <si>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</si>
  <si>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</si>
  <si>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</si>
  <si>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</si>
  <si>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</si>
  <si>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</si>
  <si>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</si>
  <si>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</si>
  <si>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</si>
  <si>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</si>
  <si>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</si>
  <si>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</si>
  <si>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</si>
  <si>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</si>
  <si>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</si>
  <si>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</si>
  <si>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</si>
  <si>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</si>
  <si>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</si>
  <si>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</si>
  <si>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</si>
  <si>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</si>
  <si>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</si>
  <si>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</si>
  <si>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</si>
  <si>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</si>
  <si>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</si>
  <si>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</si>
  <si>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</si>
  <si>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</si>
  <si>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</si>
  <si>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</si>
  <si>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</si>
  <si>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</si>
  <si>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</si>
  <si>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</si>
  <si>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</si>
  <si>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</si>
  <si>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</si>
  <si>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</si>
  <si>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</si>
  <si>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</si>
  <si>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</si>
  <si>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</si>
  <si>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</si>
  <si>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</si>
  <si>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</si>
  <si>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</si>
  <si>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</si>
  <si>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</si>
  <si>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</si>
  <si>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</si>
  <si>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</si>
  <si>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</si>
  <si>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</si>
  <si>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</si>
  <si>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</si>
  <si>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</si>
  <si>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</si>
  <si>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</si>
  <si>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</si>
  <si>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</si>
  <si>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</si>
  <si>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</si>
  <si>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</si>
  <si>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</si>
  <si>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</si>
  <si>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</si>
  <si>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</si>
  <si>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</si>
  <si>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</si>
  <si>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</si>
  <si>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</si>
  <si>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</si>
  <si>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</si>
  <si>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</si>
  <si>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</si>
  <si>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</si>
  <si>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</si>
  <si>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</si>
  <si>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</si>
  <si>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</si>
  <si>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</si>
  <si>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</si>
  <si>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</si>
  <si>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</si>
  <si>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</si>
  <si>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</si>
  <si>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</si>
  <si>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</si>
  <si>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</si>
  <si>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</si>
  <si>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</si>
  <si>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</si>
  <si>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</si>
  <si>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</si>
  <si>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</si>
  <si>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</si>
  <si>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</si>
  <si>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</si>
  <si>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</si>
  <si>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</si>
  <si>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</si>
  <si>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</si>
  <si>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</si>
  <si>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</si>
  <si>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</si>
  <si>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</si>
  <si>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</si>
  <si>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</si>
  <si>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</si>
  <si>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</si>
  <si>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</si>
  <si>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</si>
  <si>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</si>
  <si>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</si>
  <si>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</si>
  <si>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</si>
  <si>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</si>
  <si>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</si>
  <si>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</si>
  <si>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</si>
  <si>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</si>
  <si>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</si>
  <si>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</si>
  <si>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</si>
  <si>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</si>
  <si>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</si>
  <si>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</si>
  <si>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</si>
  <si>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</si>
  <si>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</si>
  <si>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</si>
  <si>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</si>
  <si>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</si>
  <si>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</si>
  <si>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</si>
  <si>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</si>
  <si>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</si>
  <si>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</si>
  <si>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</si>
  <si>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</si>
  <si>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</si>
  <si>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</si>
  <si>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</si>
  <si>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</si>
  <si>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</si>
  <si>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</si>
  <si>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</si>
  <si>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</si>
  <si>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</si>
  <si>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</si>
  <si>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</si>
  <si>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</si>
  <si>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</si>
  <si>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</si>
  <si>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</si>
  <si>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</si>
  <si>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</si>
  <si>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</si>
  <si>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</si>
  <si>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</si>
  <si>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</si>
  <si>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</si>
  <si>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</si>
  <si>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</si>
  <si>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</si>
  <si>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</si>
  <si>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</si>
  <si>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</si>
  <si>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</si>
  <si>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</si>
  <si>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</si>
  <si>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</si>
  <si>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</si>
  <si>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</si>
  <si>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</si>
  <si>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</si>
  <si>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</si>
  <si>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</si>
  <si>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</si>
  <si>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</si>
  <si>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</si>
  <si>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</si>
  <si>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</si>
  <si>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</si>
  <si>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</si>
  <si>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</si>
  <si>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</si>
  <si>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</si>
  <si>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</si>
  <si>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</si>
  <si>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</si>
  <si>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</si>
  <si>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</si>
  <si>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</si>
  <si>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</si>
  <si>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</si>
  <si>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</si>
  <si>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</si>
  <si>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</si>
  <si>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</si>
  <si>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</si>
  <si>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</si>
  <si>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</si>
  <si>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</si>
  <si>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</si>
  <si>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</si>
  <si>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</si>
  <si>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</si>
  <si>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</si>
  <si>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</si>
  <si>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</si>
  <si>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</si>
  <si>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</si>
  <si>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</si>
  <si>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</si>
  <si>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</si>
  <si>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</si>
  <si>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</si>
  <si>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</si>
  <si>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</si>
  <si>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</si>
  <si>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</si>
  <si>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</si>
  <si>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</si>
  <si>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</si>
  <si>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</si>
  <si>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</si>
  <si>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</si>
  <si>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</si>
  <si>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</si>
  <si>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</si>
  <si>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</si>
  <si>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</si>
  <si>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</si>
  <si>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</si>
  <si>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</si>
  <si>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</si>
  <si>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</si>
  <si>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</si>
  <si>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</si>
  <si>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</si>
  <si>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</si>
  <si>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</si>
  <si>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</si>
  <si>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</si>
  <si>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</si>
  <si>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</si>
  <si>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</si>
  <si>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</si>
  <si>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</si>
  <si>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</si>
  <si>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</si>
  <si>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</si>
  <si>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</si>
  <si>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</si>
  <si>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</si>
  <si>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</si>
  <si>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</si>
  <si>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</si>
  <si>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</si>
  <si>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</si>
  <si>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</si>
  <si>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</si>
  <si>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</si>
  <si>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</si>
  <si>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</si>
  <si>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</si>
  <si>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</si>
  <si>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</si>
  <si>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</si>
  <si>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</si>
  <si>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</si>
  <si>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</si>
  <si>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</si>
  <si>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</si>
  <si>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</si>
  <si>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</si>
  <si>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</si>
  <si>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</si>
  <si>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</si>
  <si>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</si>
  <si>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</si>
  <si>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</si>
  <si>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</si>
  <si>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</si>
  <si>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</si>
  <si>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</si>
  <si>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</si>
  <si>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</si>
  <si>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</si>
  <si>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</si>
  <si>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</si>
  <si>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</si>
  <si>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</si>
  <si>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</si>
  <si>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</si>
  <si>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</si>
  <si>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</si>
  <si>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</si>
  <si>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</si>
  <si>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</si>
  <si>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</si>
  <si>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</si>
  <si>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</si>
  <si>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</si>
  <si>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</si>
  <si>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</si>
  <si>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</si>
  <si>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</si>
  <si>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</si>
  <si>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</si>
  <si>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</si>
  <si>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</si>
  <si>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</si>
  <si>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</si>
  <si>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</si>
  <si>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</si>
  <si>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</si>
  <si>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</si>
  <si>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</si>
  <si>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</si>
  <si>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</si>
  <si>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</si>
  <si>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</si>
  <si>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</si>
  <si>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</si>
  <si>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</si>
  <si>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</si>
  <si>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</si>
  <si>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</si>
  <si>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</si>
  <si>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</si>
  <si>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</si>
  <si>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</si>
  <si>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</si>
  <si>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</si>
  <si>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</si>
  <si>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</si>
  <si>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</si>
  <si>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</si>
  <si>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</si>
  <si>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</si>
  <si>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</si>
  <si>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</si>
  <si>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</si>
  <si>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</si>
  <si>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</si>
  <si>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</si>
  <si>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</si>
  <si>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</si>
  <si>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</si>
  <si>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</si>
  <si>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</si>
  <si>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</si>
  <si>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</si>
  <si>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</si>
  <si>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</si>
  <si>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</si>
  <si>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</si>
  <si>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</si>
  <si>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</si>
  <si>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</si>
  <si>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</si>
  <si>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</si>
  <si>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</si>
  <si>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</si>
  <si>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</si>
  <si>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</si>
  <si>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</si>
  <si>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</si>
  <si>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</si>
  <si>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</si>
  <si>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</si>
  <si>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</si>
  <si>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</si>
  <si>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</si>
  <si>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</si>
  <si>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</si>
  <si>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</si>
  <si>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</si>
  <si>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</si>
  <si>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</si>
  <si>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</si>
  <si>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</si>
  <si>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</si>
  <si>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</si>
  <si>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</si>
  <si>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</si>
  <si>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</si>
  <si>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</si>
  <si>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</si>
  <si>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</si>
  <si>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</si>
  <si>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</si>
  <si>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</si>
  <si>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</si>
  <si>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</si>
  <si>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</si>
  <si>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</si>
  <si>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</si>
  <si>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</si>
  <si>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</si>
  <si>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</si>
  <si>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</si>
  <si>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</si>
  <si>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</si>
  <si>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</si>
  <si>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</si>
  <si>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</si>
  <si>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</si>
  <si>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</si>
  <si>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</si>
  <si>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</si>
  <si>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</si>
  <si>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</si>
  <si>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</si>
  <si>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</si>
  <si>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</si>
  <si>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</si>
  <si>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</si>
  <si>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</si>
  <si>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</si>
  <si>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</si>
  <si>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</si>
  <si>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</si>
  <si>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</si>
  <si>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</si>
  <si>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</si>
  <si>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</si>
  <si>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</si>
  <si>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</si>
  <si>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</si>
  <si>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</si>
  <si>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</si>
  <si>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</si>
  <si>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</si>
  <si>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</si>
  <si>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</si>
  <si>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</si>
  <si>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</si>
  <si>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</si>
  <si>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</si>
  <si>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</si>
  <si>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</si>
  <si>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</si>
  <si>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</si>
  <si>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</si>
  <si>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</si>
  <si>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</si>
  <si>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</si>
  <si>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</si>
  <si>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</si>
  <si>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</si>
  <si>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</si>
  <si>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</si>
  <si>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</si>
  <si>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</si>
  <si>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</si>
  <si>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</si>
  <si>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</si>
  <si>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</si>
  <si>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</si>
  <si>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</si>
  <si>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</si>
  <si>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</si>
  <si>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</si>
  <si>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</si>
  <si>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</si>
  <si>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</si>
  <si>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</si>
  <si>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</si>
  <si>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</si>
  <si>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</si>
  <si>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</si>
  <si>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</si>
  <si>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</si>
  <si>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</si>
  <si>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</si>
  <si>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</si>
  <si>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</si>
  <si>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</si>
  <si>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</si>
  <si>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</si>
  <si>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</si>
  <si>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</si>
  <si>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</si>
  <si>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</si>
  <si>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</si>
  <si>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</si>
  <si>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</si>
  <si>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</si>
  <si>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</si>
  <si>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</si>
  <si>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</si>
  <si>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</si>
  <si>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</si>
  <si>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</si>
  <si>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</si>
  <si>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</si>
  <si>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</si>
  <si>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</si>
  <si>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</si>
  <si>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</si>
  <si>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</si>
  <si>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</si>
  <si>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</si>
  <si>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</si>
  <si>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</si>
  <si>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</si>
  <si>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</si>
  <si>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</si>
  <si>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</si>
  <si>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</si>
  <si>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</si>
  <si>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</si>
  <si>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</si>
  <si>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</si>
  <si>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</si>
  <si>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</si>
  <si>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</si>
  <si>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</si>
  <si>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</si>
  <si>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</si>
  <si>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</si>
  <si>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</si>
  <si>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</si>
  <si>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</si>
  <si>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</si>
  <si>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</si>
  <si>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</si>
  <si>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</si>
  <si>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</si>
  <si>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</si>
  <si>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</si>
  <si>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</si>
  <si>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</si>
  <si>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</si>
  <si>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</si>
  <si>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</si>
  <si>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</si>
  <si>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</si>
  <si>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</si>
  <si>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</si>
  <si>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</si>
  <si>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</si>
  <si>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</si>
  <si>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</si>
  <si>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</si>
  <si>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</si>
  <si>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</si>
  <si>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</si>
  <si>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</si>
  <si>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</si>
  <si>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</si>
  <si>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</si>
  <si>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</si>
  <si>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</si>
  <si>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</si>
  <si>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</si>
  <si>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</si>
  <si>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</si>
  <si>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</si>
  <si>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</si>
  <si>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</si>
  <si>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</si>
  <si>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</si>
  <si>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</si>
  <si>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</si>
  <si>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</si>
  <si>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</si>
  <si>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</si>
  <si>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</si>
  <si>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</si>
  <si>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</si>
  <si>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</si>
  <si>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</si>
  <si>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</si>
  <si>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</si>
  <si>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</si>
  <si>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</si>
  <si>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</si>
  <si>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</si>
  <si>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</si>
  <si>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</si>
  <si>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</si>
  <si>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</si>
  <si>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</si>
  <si>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</si>
  <si>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</si>
  <si>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</si>
  <si>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</si>
  <si>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</si>
  <si>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</si>
  <si>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</si>
  <si>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</si>
  <si>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</si>
  <si>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</si>
  <si>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</si>
  <si>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</si>
  <si>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</si>
  <si>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</si>
  <si>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</si>
  <si>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</si>
  <si>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</si>
  <si>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</si>
  <si>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</si>
  <si>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</si>
  <si>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</si>
  <si>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</si>
  <si>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</si>
  <si>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</si>
  <si>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</si>
  <si>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</si>
  <si>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</si>
  <si>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</si>
  <si>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</si>
  <si>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</si>
  <si>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</si>
  <si>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</si>
  <si>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</si>
  <si>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</si>
  <si>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</si>
  <si>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</si>
  <si>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</si>
  <si>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</si>
  <si>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</si>
  <si>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</si>
  <si>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</si>
  <si>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</si>
  <si>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</si>
  <si>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</si>
  <si>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</si>
  <si>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</si>
  <si>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</si>
  <si>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</si>
  <si>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</si>
  <si>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</si>
  <si>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</si>
  <si>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</si>
  <si>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</si>
  <si>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</si>
  <si>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</si>
  <si>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</si>
  <si>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</si>
  <si>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</si>
  <si>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</si>
  <si>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</si>
  <si>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</si>
  <si>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</si>
  <si>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</si>
  <si>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</si>
  <si>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</si>
  <si>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</si>
  <si>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</si>
  <si>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</si>
  <si>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</si>
  <si>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</si>
  <si>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</si>
  <si>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</si>
  <si>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</si>
  <si>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</si>
  <si>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</si>
  <si>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</si>
  <si>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</si>
  <si>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</si>
  <si>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</si>
  <si>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</si>
  <si>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</si>
  <si>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</si>
  <si>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</si>
  <si>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</si>
  <si>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</si>
  <si>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</si>
  <si>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</si>
  <si>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</si>
  <si>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</si>
  <si>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</si>
  <si>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</si>
  <si>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</si>
  <si>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</si>
  <si>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</si>
  <si>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</si>
  <si>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</si>
  <si>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</si>
  <si>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</si>
  <si>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</si>
  <si>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</si>
  <si>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</si>
  <si>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</si>
  <si>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</si>
  <si>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</si>
  <si>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</si>
  <si>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</si>
  <si>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</si>
  <si>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</si>
  <si>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</si>
  <si>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</si>
  <si>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</si>
  <si>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</si>
  <si>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</si>
  <si>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</si>
  <si>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</si>
  <si>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</si>
  <si>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</si>
  <si>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</si>
  <si>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</si>
  <si>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</si>
  <si>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</si>
  <si>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</si>
  <si>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</si>
  <si>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</si>
  <si>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</si>
  <si>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</si>
  <si>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</si>
  <si>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</si>
  <si>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</si>
  <si>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</si>
  <si>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</si>
  <si>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</si>
  <si>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</si>
  <si>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</si>
  <si>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</si>
  <si>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</si>
  <si>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</si>
  <si>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</si>
  <si>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</si>
  <si>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</si>
  <si>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</si>
  <si>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</si>
  <si>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</si>
  <si>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</si>
  <si>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</si>
  <si>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</si>
  <si>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</si>
  <si>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</si>
  <si>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</si>
  <si>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</si>
  <si>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</si>
  <si>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</si>
  <si>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</si>
  <si>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</si>
  <si>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</si>
  <si>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</si>
  <si>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</si>
  <si>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</si>
  <si>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</si>
  <si>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</si>
  <si>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</si>
  <si>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</si>
  <si>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</si>
  <si>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</si>
  <si>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</si>
  <si>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</si>
  <si>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</si>
  <si>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</si>
  <si>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</si>
  <si>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</si>
  <si>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</si>
  <si>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</si>
  <si>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</si>
  <si>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</si>
  <si>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</si>
  <si>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</si>
  <si>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</si>
  <si>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</si>
  <si>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</si>
  <si>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</si>
  <si>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</si>
  <si>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</si>
  <si>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</si>
  <si>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</si>
  <si>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</si>
  <si>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</si>
  <si>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</si>
  <si>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</si>
  <si>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</si>
  <si>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</si>
  <si>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</si>
  <si>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</si>
  <si>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</si>
  <si>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</si>
  <si>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</si>
  <si>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</si>
  <si>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</si>
  <si>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</si>
  <si>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</si>
  <si>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</si>
  <si>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</si>
  <si>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</si>
  <si>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</si>
  <si>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</si>
  <si>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</si>
  <si>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</si>
  <si>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</si>
  <si>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</si>
  <si>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</si>
  <si>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</si>
  <si>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</si>
  <si>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</si>
  <si>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</si>
  <si>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</si>
  <si>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</si>
  <si>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</si>
  <si>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</si>
  <si>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</si>
  <si>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</si>
  <si>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</si>
  <si>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</si>
  <si>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</si>
  <si>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</si>
  <si>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</si>
  <si>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</si>
  <si>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</si>
  <si>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</si>
  <si>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</si>
  <si>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</si>
  <si>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</si>
  <si>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</si>
  <si>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</si>
  <si>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</si>
  <si>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</si>
  <si>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</si>
  <si>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</si>
  <si>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</si>
  <si>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</si>
  <si>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</si>
  <si>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</si>
  <si>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</si>
  <si>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</si>
  <si>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</si>
  <si>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</si>
  <si>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</si>
  <si>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</si>
  <si>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</si>
  <si>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</si>
  <si>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</si>
  <si>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</si>
  <si>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</si>
  <si>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</si>
  <si>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</si>
  <si>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</si>
  <si>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</si>
  <si>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</si>
  <si>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</si>
  <si>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</si>
  <si>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</si>
  <si>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</si>
  <si>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</si>
  <si>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</si>
  <si>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</si>
  <si>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</si>
  <si>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</si>
  <si>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</si>
  <si>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</si>
  <si>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</si>
  <si>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</si>
  <si>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</si>
  <si>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</si>
  <si>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</si>
  <si>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</si>
  <si>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</si>
  <si>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</si>
  <si>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</si>
  <si>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</si>
  <si>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</si>
  <si>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</si>
  <si>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</si>
  <si>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</si>
  <si>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</si>
  <si>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</si>
  <si>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</si>
  <si>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</si>
  <si>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</si>
  <si>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</si>
  <si>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</si>
  <si>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</si>
  <si>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</si>
  <si>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</si>
  <si>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</si>
  <si>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</si>
  <si>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</si>
  <si>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</si>
  <si>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</si>
  <si>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</si>
  <si>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</si>
  <si>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</si>
  <si>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</si>
  <si>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</si>
  <si>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</si>
  <si>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</si>
  <si>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</si>
  <si>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</si>
  <si>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</si>
  <si>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</si>
  <si>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</si>
  <si>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</si>
  <si>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</si>
  <si>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</si>
  <si>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</si>
  <si>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</si>
  <si>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</si>
  <si>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</si>
  <si>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</si>
  <si>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</si>
  <si>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</si>
  <si>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</si>
  <si>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</si>
  <si>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</si>
  <si>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</si>
  <si>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</si>
  <si>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</si>
  <si>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</si>
  <si>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</si>
  <si>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</si>
  <si>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</si>
  <si>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</si>
  <si>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</si>
  <si>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</si>
  <si>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</si>
  <si>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</si>
  <si>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</si>
  <si>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</si>
  <si>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</si>
  <si>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</si>
  <si>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</si>
  <si>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</si>
  <si>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</si>
  <si>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</si>
  <si>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</si>
  <si>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</si>
  <si>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</si>
  <si>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</si>
  <si>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</si>
  <si>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</si>
  <si>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</si>
  <si>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</si>
  <si>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</si>
  <si>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</si>
  <si>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</si>
  <si>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</si>
  <si>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</si>
  <si>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</si>
  <si>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</si>
  <si>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</si>
  <si>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</si>
  <si>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</si>
  <si>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</si>
  <si>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</si>
  <si>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</si>
  <si>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</si>
  <si>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</si>
  <si>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</si>
  <si>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</si>
  <si>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</si>
  <si>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</si>
  <si>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</si>
  <si>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</si>
  <si>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</si>
  <si>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</si>
  <si>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</si>
  <si>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</si>
  <si>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</si>
  <si>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</si>
  <si>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</si>
  <si>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</si>
  <si>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</si>
  <si>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</si>
  <si>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</si>
  <si>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</si>
  <si>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</si>
  <si>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</si>
  <si>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</si>
  <si>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</si>
  <si>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</si>
  <si>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</si>
  <si>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</si>
  <si>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</si>
  <si>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</si>
  <si>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</si>
  <si>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</si>
  <si>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</si>
  <si>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</si>
  <si>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</si>
  <si>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</si>
  <si>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</si>
  <si>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</si>
  <si>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</si>
  <si>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</si>
  <si>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</si>
  <si>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</si>
  <si>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</si>
  <si>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</si>
  <si>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</si>
  <si>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</si>
  <si>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</si>
  <si>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</si>
  <si>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</si>
  <si>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</si>
  <si>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</si>
  <si>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</si>
  <si>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</si>
  <si>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</si>
  <si>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</si>
  <si>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</si>
  <si>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</si>
  <si>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</si>
  <si>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</si>
  <si>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</si>
  <si>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</si>
  <si>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</si>
  <si>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</si>
  <si>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</si>
  <si>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</si>
  <si>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</si>
  <si>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</si>
  <si>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</si>
  <si>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</si>
  <si>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</si>
  <si>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</si>
  <si>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</si>
  <si>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</si>
  <si>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</si>
  <si>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</si>
  <si>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</si>
  <si>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</si>
  <si>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</si>
  <si>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</si>
  <si>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</si>
  <si>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</si>
  <si>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</si>
  <si>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</si>
  <si>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</si>
  <si>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</si>
  <si>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</si>
  <si>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</si>
  <si>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</si>
  <si>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</si>
  <si>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</si>
  <si>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</si>
  <si>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</si>
  <si>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</si>
  <si>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</si>
  <si>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</si>
  <si>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</si>
  <si>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</si>
  <si>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</si>
  <si>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</si>
  <si>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</si>
  <si>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</si>
  <si>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</si>
  <si>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</si>
  <si>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</si>
  <si>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</si>
  <si>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</si>
  <si>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</si>
  <si>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</si>
  <si>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</si>
  <si>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</si>
  <si>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</si>
  <si>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</si>
  <si>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</si>
  <si>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</si>
  <si>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</si>
  <si>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</si>
  <si>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</si>
  <si>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</si>
  <si>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</si>
  <si>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</si>
  <si>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</si>
  <si>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</si>
  <si>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</si>
  <si>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</si>
  <si>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</si>
  <si>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</si>
  <si>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</si>
  <si>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</si>
  <si>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</si>
  <si>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</si>
  <si>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</si>
  <si>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</si>
  <si>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</si>
  <si>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</si>
  <si>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</si>
  <si>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</si>
  <si>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</si>
  <si>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</si>
  <si>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</si>
  <si>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</si>
  <si>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</si>
  <si>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</si>
  <si>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</si>
  <si>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</si>
  <si>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</si>
  <si>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</si>
  <si>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</si>
  <si>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</si>
  <si>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</si>
  <si>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</si>
  <si>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</si>
  <si>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</si>
  <si>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</si>
  <si>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</si>
  <si>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</si>
  <si>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</si>
  <si>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</si>
  <si>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</si>
  <si>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</si>
  <si>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</si>
  <si>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</si>
  <si>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</si>
  <si>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</si>
  <si>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</si>
  <si>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</si>
  <si>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</si>
  <si>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</si>
  <si>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</si>
  <si>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</si>
  <si>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</si>
  <si>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</si>
  <si>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</si>
  <si>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</si>
  <si>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</si>
  <si>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</si>
  <si>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</si>
  <si>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</si>
  <si>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</si>
  <si>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</si>
  <si>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</si>
  <si>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</si>
  <si>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</si>
  <si>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</si>
  <si>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</si>
  <si>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</si>
  <si>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</si>
  <si>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</si>
  <si>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</si>
  <si>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</si>
  <si>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</si>
  <si>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</si>
  <si>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</si>
  <si>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</si>
  <si>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</si>
  <si>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</si>
  <si>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</si>
  <si>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</si>
  <si>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</si>
  <si>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</si>
  <si>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</si>
  <si>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</si>
  <si>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</si>
  <si>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</si>
  <si>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</si>
  <si>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</si>
  <si>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</si>
  <si>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</si>
  <si>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</si>
  <si>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</si>
  <si>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</si>
  <si>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</si>
  <si>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</si>
  <si>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</si>
  <si>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</si>
  <si>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</si>
  <si>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</si>
  <si>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</si>
  <si>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</si>
  <si>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</si>
  <si>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</si>
  <si>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</si>
  <si>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</si>
  <si>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</si>
  <si>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</si>
  <si>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</si>
  <si>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</si>
  <si>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</si>
  <si>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</si>
  <si>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</si>
  <si>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</si>
  <si>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</si>
  <si>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</si>
  <si>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</si>
  <si>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</si>
  <si>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</si>
  <si>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</si>
  <si>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</si>
  <si>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</si>
  <si>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</si>
  <si>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</si>
  <si>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</si>
  <si>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</si>
  <si>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</si>
  <si>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</si>
  <si>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</si>
  <si>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</si>
  <si>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</si>
  <si>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</si>
  <si>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</si>
  <si>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</si>
  <si>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</si>
  <si>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</si>
  <si>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</si>
  <si>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</si>
  <si>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</si>
  <si>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</si>
  <si>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</si>
  <si>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</si>
  <si>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</si>
  <si>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</si>
  <si>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</si>
  <si>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</si>
  <si>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</si>
  <si>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</si>
  <si>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</si>
  <si>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</si>
  <si>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</si>
  <si>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</si>
  <si>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</si>
  <si>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</si>
  <si>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</si>
  <si>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</si>
  <si>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</si>
  <si>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</si>
  <si>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</si>
  <si>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</si>
  <si>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</si>
  <si>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</si>
  <si>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</si>
  <si>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</si>
  <si>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</si>
  <si>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</si>
  <si>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</si>
  <si>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</si>
  <si>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</si>
  <si>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</si>
  <si>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</si>
  <si>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</si>
  <si>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</si>
  <si>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</si>
  <si>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</si>
  <si>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</si>
  <si>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</si>
  <si>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</si>
  <si>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</si>
  <si>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</si>
  <si>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</si>
  <si>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</si>
  <si>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</si>
  <si>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</si>
  <si>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</si>
  <si>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</si>
  <si>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</si>
  <si>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</si>
  <si>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</si>
  <si>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</si>
  <si>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</si>
  <si>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</si>
  <si>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</si>
  <si>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</si>
  <si>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</si>
  <si>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</si>
  <si>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</si>
  <si>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</si>
  <si>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</si>
  <si>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</si>
  <si>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</si>
  <si>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</si>
  <si>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</si>
  <si>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</si>
  <si>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</si>
  <si>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</si>
  <si>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</si>
  <si>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</si>
  <si>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</si>
  <si>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</si>
  <si>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</si>
  <si>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</si>
  <si>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</si>
  <si>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</si>
  <si>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</si>
  <si>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</si>
  <si>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</si>
  <si>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</si>
  <si>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</si>
  <si>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</si>
  <si>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</si>
  <si>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</si>
  <si>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</si>
  <si>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</si>
  <si>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</si>
  <si>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</si>
  <si>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</si>
  <si>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</si>
  <si>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</si>
  <si>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</si>
  <si>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</si>
  <si>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</si>
  <si>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</si>
  <si>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</si>
  <si>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</si>
  <si>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</si>
  <si>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</si>
  <si>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</si>
  <si>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</si>
  <si>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</si>
  <si>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</si>
  <si>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</si>
  <si>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</si>
  <si>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</si>
  <si>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</si>
  <si>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</si>
  <si>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</si>
  <si>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</si>
  <si>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</si>
  <si>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</si>
  <si>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</si>
  <si>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</si>
  <si>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</si>
  <si>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</si>
  <si>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</si>
  <si>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</si>
  <si>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</si>
  <si>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</si>
  <si>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</si>
  <si>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</si>
  <si>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</si>
  <si>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</si>
  <si>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</si>
  <si>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</si>
  <si>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</si>
  <si>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</si>
  <si>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</si>
  <si>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</si>
  <si>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</si>
  <si>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</si>
  <si>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</si>
  <si>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</si>
  <si>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</si>
  <si>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</si>
  <si>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</si>
  <si>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</si>
  <si>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</si>
  <si>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</si>
  <si>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</si>
  <si>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</si>
  <si>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</si>
  <si>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</si>
  <si>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</si>
  <si>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</si>
  <si>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</si>
  <si>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</si>
  <si>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</si>
  <si>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</si>
  <si>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</si>
  <si>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</si>
  <si>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</si>
  <si>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</si>
  <si>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</si>
  <si>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</si>
  <si>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</si>
  <si>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</si>
  <si>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</si>
  <si>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</si>
  <si>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</si>
  <si>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</si>
  <si>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</si>
  <si>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</si>
  <si>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</si>
  <si>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</si>
  <si>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</si>
  <si>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</si>
  <si>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</si>
  <si>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</si>
  <si>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</si>
  <si>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</si>
  <si>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</si>
  <si>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</si>
  <si>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</si>
  <si>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</si>
  <si>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</si>
  <si>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</si>
  <si>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</si>
  <si>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</si>
  <si>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</si>
  <si>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</si>
  <si>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</si>
  <si>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</si>
  <si>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</si>
  <si>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</si>
  <si>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</si>
  <si>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</si>
  <si>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</si>
  <si>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</si>
  <si>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</si>
  <si>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</si>
  <si>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</si>
  <si>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</si>
  <si>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</si>
  <si>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</si>
  <si>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</si>
  <si>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</si>
  <si>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</si>
  <si>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</si>
  <si>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</si>
  <si>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</si>
  <si>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</si>
  <si>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</si>
  <si>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</si>
  <si>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</si>
  <si>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</si>
  <si>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</si>
  <si>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</si>
  <si>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</si>
  <si>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</si>
  <si>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</si>
  <si>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</si>
  <si>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</si>
  <si>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</si>
  <si>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</si>
  <si>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</si>
  <si>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</si>
  <si>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</si>
  <si>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</si>
  <si>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</si>
  <si>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</si>
  <si>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</si>
  <si>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</si>
  <si>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</si>
  <si>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</si>
  <si>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</si>
  <si>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</si>
  <si>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</si>
  <si>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</si>
  <si>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</si>
  <si>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</si>
  <si>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</si>
  <si>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</si>
  <si>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</si>
  <si>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</si>
  <si>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</si>
  <si>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</si>
  <si>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</si>
  <si>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</si>
  <si>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</si>
  <si>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</si>
  <si>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</si>
  <si>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</si>
  <si>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</si>
  <si>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</si>
  <si>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</si>
  <si>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</si>
  <si>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</si>
  <si>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</si>
  <si>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</si>
  <si>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</si>
  <si>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</si>
  <si>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</si>
  <si>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</si>
  <si>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</si>
  <si>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</si>
  <si>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</si>
  <si>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</si>
  <si>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</si>
  <si>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</si>
  <si>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</si>
  <si>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</si>
  <si>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</si>
  <si>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</si>
  <si>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</si>
  <si>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</si>
  <si>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</si>
  <si>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</si>
  <si>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</si>
  <si>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</si>
  <si>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</si>
  <si>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</si>
  <si>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</si>
  <si>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</si>
  <si>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</si>
  <si>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</si>
  <si>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</si>
  <si>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</si>
  <si>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</si>
  <si>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</si>
  <si>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</si>
  <si>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</si>
  <si>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</si>
  <si>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</si>
  <si>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</si>
  <si>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</si>
  <si>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</si>
  <si>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</si>
  <si>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</si>
  <si>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</si>
  <si>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</si>
  <si>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</si>
  <si>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</si>
  <si>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</si>
  <si>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</si>
  <si>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</si>
  <si>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</si>
  <si>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</si>
  <si>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</si>
  <si>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</si>
  <si>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</si>
  <si>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</si>
  <si>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</si>
  <si>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</si>
  <si>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</si>
  <si>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</si>
  <si>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</si>
  <si>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</si>
  <si>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</si>
  <si>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</si>
  <si>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</si>
  <si>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</si>
  <si>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</si>
  <si>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</si>
  <si>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</si>
  <si>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</si>
  <si>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</si>
  <si>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</si>
  <si>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</si>
  <si>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</si>
  <si>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</si>
  <si>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</si>
  <si>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</si>
  <si>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</si>
  <si>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</si>
  <si>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</si>
  <si>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</si>
  <si>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</si>
  <si>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</si>
  <si>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</si>
  <si>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</si>
  <si>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</si>
  <si>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</si>
  <si>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</si>
  <si>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</si>
  <si>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</si>
  <si>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</si>
  <si>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</si>
  <si>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</si>
  <si>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</si>
  <si>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</si>
  <si>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</si>
  <si>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</si>
  <si>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</si>
  <si>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</si>
  <si>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</si>
  <si>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</si>
  <si>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</si>
  <si>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</si>
  <si>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</si>
  <si>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</si>
  <si>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</si>
  <si>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</si>
  <si>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</si>
  <si>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</si>
  <si>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</si>
  <si>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</si>
  <si>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</si>
  <si>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</si>
  <si>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</si>
  <si>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</si>
  <si>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</si>
  <si>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</si>
  <si>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</si>
  <si>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</si>
  <si>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</si>
  <si>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</si>
  <si>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</si>
  <si>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</si>
  <si>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</si>
  <si>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</si>
  <si>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</si>
  <si>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</si>
  <si>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</si>
  <si>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</si>
  <si>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</si>
  <si>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</si>
  <si>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</si>
  <si>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</si>
  <si>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</si>
  <si>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</si>
  <si>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</si>
  <si>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</si>
  <si>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</si>
  <si>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</si>
  <si>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</si>
  <si>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</si>
  <si>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</si>
  <si>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</si>
  <si>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</si>
  <si>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</si>
  <si>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</si>
  <si>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</si>
  <si>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</si>
  <si>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</si>
  <si>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</si>
  <si>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</si>
  <si>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</si>
  <si>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</si>
  <si>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</si>
  <si>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</si>
  <si>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</si>
  <si>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</si>
  <si>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</si>
  <si>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</si>
  <si>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</si>
  <si>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</si>
  <si>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</si>
  <si>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</si>
  <si>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</si>
  <si>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</si>
  <si>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</si>
  <si>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</si>
  <si>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</si>
  <si>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</si>
  <si>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</si>
  <si>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</si>
  <si>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</si>
  <si>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</si>
  <si>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</si>
  <si>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</si>
  <si>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</si>
  <si>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</si>
  <si>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</si>
  <si>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</si>
  <si>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</si>
  <si>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</si>
  <si>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</si>
  <si>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</si>
  <si>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</si>
  <si>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</si>
  <si>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</si>
  <si>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</si>
  <si>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</si>
  <si>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</si>
  <si>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</si>
  <si>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</si>
  <si>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</si>
  <si>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</si>
  <si>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</si>
  <si>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</si>
  <si>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</si>
  <si>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</si>
  <si>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</si>
  <si>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</si>
  <si>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</si>
  <si>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</si>
  <si>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</si>
  <si>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</si>
  <si>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</si>
  <si>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</si>
  <si>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</si>
  <si>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</si>
  <si>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</si>
  <si>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</si>
  <si>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</si>
  <si>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</si>
  <si>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</si>
  <si>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</si>
  <si>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</si>
  <si>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</si>
  <si>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</si>
  <si>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</si>
  <si>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</si>
  <si>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</si>
  <si>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</si>
  <si>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</si>
  <si>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</si>
  <si>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</si>
  <si>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</si>
  <si>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</si>
  <si>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</si>
  <si>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</si>
  <si>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</si>
  <si>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</si>
  <si>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</si>
  <si>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</si>
  <si>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</si>
  <si>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</si>
  <si>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</si>
  <si>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</si>
  <si>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</si>
  <si>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</si>
  <si>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</si>
  <si>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</si>
  <si>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</si>
  <si>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</si>
  <si>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</si>
  <si>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</si>
  <si>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</si>
  <si>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</si>
  <si>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</si>
  <si>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</si>
  <si>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</si>
  <si>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</si>
  <si>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</si>
  <si>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</si>
  <si>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</si>
  <si>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</si>
  <si>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</si>
  <si>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</si>
  <si>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</si>
  <si>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</si>
  <si>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</si>
  <si>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</si>
  <si>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</si>
  <si>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</si>
  <si>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</si>
  <si>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</si>
  <si>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</si>
  <si>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</si>
  <si>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</si>
  <si>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</si>
  <si>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</si>
  <si>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</si>
  <si>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</si>
  <si>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</si>
  <si>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</si>
  <si>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</si>
  <si>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</si>
  <si>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</si>
  <si>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</si>
  <si>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</si>
  <si>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</si>
  <si>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</si>
  <si>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</si>
  <si>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</si>
  <si>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</si>
  <si>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</si>
  <si>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</si>
  <si>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</si>
  <si>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</si>
  <si>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</si>
  <si>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</si>
  <si>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</si>
  <si>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</si>
  <si>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</si>
  <si>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</si>
  <si>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</si>
  <si>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</si>
  <si>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</si>
  <si>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</si>
  <si>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</si>
  <si>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</si>
  <si>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</si>
  <si>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</si>
  <si>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</si>
  <si>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</si>
  <si>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</si>
  <si>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</si>
  <si>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</si>
  <si>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</si>
  <si>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</si>
  <si>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</si>
  <si>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</si>
  <si>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</si>
  <si>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</si>
  <si>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</si>
  <si>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</si>
  <si>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</si>
  <si>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</si>
  <si>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</si>
  <si>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</si>
  <si>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</si>
  <si>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</si>
  <si>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</si>
  <si>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</si>
  <si>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</si>
  <si>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</si>
  <si>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</si>
  <si>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</si>
  <si>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</si>
  <si>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</si>
  <si>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</si>
  <si>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</si>
  <si>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</si>
  <si>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</si>
  <si>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</si>
  <si>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</si>
  <si>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</si>
  <si>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</si>
  <si>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</si>
  <si>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</si>
  <si>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</si>
  <si>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</si>
  <si>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</si>
  <si>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</si>
  <si>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</si>
  <si>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</si>
  <si>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</si>
  <si>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</si>
  <si>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</si>
  <si>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</si>
  <si>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</si>
  <si>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</si>
  <si>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</si>
  <si>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</si>
  <si>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</si>
  <si>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</si>
  <si>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</si>
  <si>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</si>
  <si>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</si>
  <si>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</si>
  <si>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</si>
  <si>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</si>
  <si>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</si>
  <si>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</si>
  <si>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</si>
  <si>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</si>
  <si>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</si>
  <si>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</si>
  <si>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</si>
  <si>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</si>
  <si>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</si>
  <si>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</si>
  <si>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</si>
  <si>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</si>
  <si>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</si>
  <si>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</si>
  <si>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</si>
  <si>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</si>
  <si>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</si>
  <si>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</si>
  <si>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</si>
  <si>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</si>
  <si>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</si>
  <si>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</si>
  <si>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</si>
  <si>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</si>
  <si>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</si>
  <si>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</si>
  <si>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</si>
  <si>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</si>
  <si>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</si>
  <si>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</si>
  <si>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</si>
  <si>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</si>
  <si>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</si>
  <si>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</si>
  <si>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</si>
  <si>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</si>
  <si>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</si>
  <si>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</si>
  <si>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</si>
  <si>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</si>
  <si>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</si>
  <si>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</si>
  <si>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</si>
  <si>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</si>
  <si>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</si>
  <si>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</si>
  <si>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</si>
  <si>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</si>
  <si>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</si>
  <si>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</si>
  <si>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</si>
  <si>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</si>
  <si>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</si>
  <si>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</si>
  <si>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</si>
  <si>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</si>
  <si>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</si>
  <si>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</si>
  <si>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</si>
  <si>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</si>
  <si>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</si>
  <si>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</si>
  <si>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</si>
  <si>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</si>
  <si>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</si>
  <si>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</si>
  <si>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</si>
  <si>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</si>
  <si>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</si>
  <si>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</si>
  <si>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</si>
  <si>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</si>
  <si>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</si>
  <si>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</si>
  <si>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</si>
  <si>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</si>
  <si>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</si>
  <si>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</si>
  <si>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</si>
  <si>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</si>
  <si>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</si>
  <si>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</si>
  <si>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</si>
  <si>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</si>
  <si>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</si>
  <si>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</si>
  <si>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</si>
  <si>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</si>
  <si>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</si>
  <si>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</si>
  <si>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</si>
  <si>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</si>
  <si>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</si>
  <si>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</si>
  <si>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</si>
  <si>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</si>
  <si>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</si>
  <si>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</si>
  <si>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</si>
  <si>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</si>
  <si>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</si>
  <si>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</si>
  <si>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</si>
  <si>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</si>
  <si>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</si>
  <si>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</si>
  <si>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</si>
  <si>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</si>
  <si>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</si>
  <si>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</si>
  <si>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</si>
  <si>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</si>
  <si>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</si>
  <si>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</si>
  <si>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</si>
  <si>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</si>
  <si>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</si>
  <si>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</si>
  <si>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</si>
  <si>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</si>
  <si>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</si>
  <si>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</si>
  <si>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</si>
  <si>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</si>
  <si>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</si>
  <si>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</si>
  <si>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</si>
  <si>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</si>
  <si>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</si>
  <si>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</si>
  <si>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</si>
  <si>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</si>
  <si>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</si>
  <si>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</si>
  <si>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</si>
  <si>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</si>
  <si>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</si>
  <si>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</si>
  <si>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</si>
  <si>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</si>
  <si>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</si>
  <si>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</si>
  <si>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</si>
  <si>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</si>
  <si>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</si>
  <si>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</si>
  <si>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</si>
  <si>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</si>
  <si>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</si>
  <si>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</si>
  <si>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</si>
  <si>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</si>
  <si>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</si>
  <si>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</si>
  <si>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</si>
  <si>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</si>
  <si>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</si>
  <si>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</si>
  <si>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</si>
  <si>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</si>
  <si>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</si>
  <si>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</si>
  <si>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</si>
  <si>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</si>
  <si>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</si>
  <si>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</si>
  <si>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</si>
  <si>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</si>
  <si>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</si>
  <si>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</si>
  <si>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</si>
  <si>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</si>
  <si>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</si>
  <si>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</si>
  <si>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</si>
  <si>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</si>
  <si>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</si>
  <si>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</si>
  <si>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</si>
  <si>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</si>
  <si>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</si>
  <si>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</si>
  <si>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</si>
  <si>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</si>
  <si>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</si>
  <si>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</si>
  <si>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</si>
  <si>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</si>
  <si>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</si>
  <si>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</si>
  <si>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</si>
  <si>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</si>
  <si>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</si>
  <si>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</si>
  <si>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</si>
  <si>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</si>
  <si>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</si>
  <si>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</si>
  <si>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</si>
  <si>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</si>
  <si>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</si>
  <si>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</si>
  <si>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</si>
  <si>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</si>
  <si>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</si>
  <si>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</si>
  <si>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</si>
  <si>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</si>
  <si>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</si>
  <si>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</si>
  <si>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</si>
  <si>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</si>
  <si>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</si>
  <si>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</si>
  <si>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</si>
  <si>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</si>
  <si>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</si>
  <si>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</si>
  <si>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</si>
  <si>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</si>
  <si>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</si>
  <si>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</si>
  <si>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</si>
  <si>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</si>
  <si>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</si>
  <si>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</si>
  <si>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</si>
  <si>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</si>
  <si>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</si>
  <si>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</si>
  <si>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</si>
  <si>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</si>
  <si>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</si>
  <si>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</si>
  <si>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</si>
  <si>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</si>
  <si>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</si>
  <si>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</si>
  <si>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</si>
  <si>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</si>
  <si>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</si>
  <si>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</si>
  <si>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</si>
  <si>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</si>
  <si>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</si>
  <si>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</si>
  <si>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</si>
  <si>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</si>
  <si>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</si>
  <si>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</si>
  <si>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</si>
  <si>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</si>
  <si>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</si>
  <si>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</si>
  <si>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</si>
  <si>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</si>
  <si>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</si>
  <si>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</si>
  <si>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</si>
  <si>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</si>
  <si>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</si>
  <si>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</si>
  <si>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</si>
  <si>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</si>
  <si>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</si>
  <si>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</si>
  <si>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</si>
  <si>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</si>
  <si>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</si>
  <si>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</si>
  <si>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</si>
  <si>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</si>
  <si>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</si>
  <si>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</si>
  <si>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</si>
  <si>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</si>
  <si>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</si>
  <si>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</si>
  <si>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</si>
  <si>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</si>
  <si>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</si>
  <si>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</si>
  <si>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</si>
  <si>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</si>
  <si>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</si>
  <si>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</si>
  <si>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</si>
  <si>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</si>
  <si>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</si>
  <si>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</si>
  <si>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</si>
  <si>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</si>
  <si>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</si>
  <si>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</si>
  <si>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</si>
  <si>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</si>
  <si>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</si>
  <si>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</si>
  <si>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</si>
  <si>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</si>
  <si>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</si>
  <si>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</si>
  <si>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</si>
  <si>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</si>
  <si>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</si>
  <si>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</si>
  <si>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</si>
  <si>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</si>
  <si>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</si>
  <si>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</si>
  <si>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</si>
  <si>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</si>
  <si>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</si>
  <si>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</si>
  <si>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</si>
  <si>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</si>
  <si>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</si>
  <si>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</si>
  <si>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</si>
  <si>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</si>
  <si>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</si>
  <si>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</si>
  <si>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</si>
  <si>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</si>
  <si>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</si>
  <si>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</si>
  <si>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</si>
  <si>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</si>
  <si>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</si>
  <si>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</si>
  <si>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</si>
  <si>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</si>
  <si>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</si>
  <si>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</si>
  <si>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</si>
  <si>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</si>
  <si>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</si>
  <si>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</si>
  <si>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</si>
  <si>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</si>
  <si>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</si>
  <si>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</si>
  <si>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</si>
  <si>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</si>
  <si>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</si>
  <si>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</si>
  <si>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</si>
  <si>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</si>
  <si>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</si>
  <si>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</si>
  <si>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</si>
  <si>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</si>
  <si>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</si>
  <si>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</si>
  <si>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</si>
  <si>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</si>
  <si>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</si>
  <si>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</si>
  <si>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</si>
  <si>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</si>
  <si>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</si>
  <si>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</si>
  <si>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</si>
  <si>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</si>
  <si>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</si>
  <si>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</si>
  <si>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</si>
  <si>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</si>
  <si>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</si>
  <si>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</si>
  <si>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</si>
  <si>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</si>
  <si>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</si>
  <si>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</si>
  <si>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</si>
  <si>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</si>
  <si>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</si>
  <si>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</si>
  <si>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</si>
  <si>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</si>
  <si>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</si>
  <si>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</si>
  <si>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</si>
  <si>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</si>
  <si>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</si>
  <si>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</si>
  <si>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</si>
  <si>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</si>
  <si>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</si>
  <si>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</si>
  <si>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</si>
  <si>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</si>
  <si>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</si>
  <si>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</si>
  <si>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</si>
  <si>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</si>
  <si>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</si>
  <si>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</si>
  <si>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</si>
  <si>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</si>
  <si>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</si>
  <si>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</si>
  <si>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</si>
  <si>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</si>
  <si>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</si>
  <si>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</si>
  <si>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</si>
  <si>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</si>
  <si>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</si>
  <si>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</si>
  <si>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</si>
  <si>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</si>
  <si>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</si>
  <si>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</si>
  <si>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</si>
  <si>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</si>
  <si>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</si>
  <si>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</si>
  <si>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</si>
  <si>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</si>
  <si>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</si>
  <si>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</si>
  <si>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</si>
  <si>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</si>
  <si>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</si>
  <si>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</si>
  <si>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</si>
  <si>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</si>
  <si>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</si>
  <si>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</si>
  <si>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</si>
  <si>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</si>
  <si>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</si>
  <si>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</si>
  <si>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</si>
  <si>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</si>
  <si>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</si>
  <si>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</si>
  <si>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</si>
  <si>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</si>
  <si>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</si>
  <si>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</si>
  <si>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</si>
  <si>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</si>
  <si>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</si>
  <si>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</si>
  <si>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</si>
  <si>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</si>
  <si>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</si>
  <si>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</si>
  <si>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</si>
  <si>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</si>
  <si>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</si>
  <si>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</si>
  <si>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</si>
  <si>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</si>
  <si>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</si>
  <si>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</si>
  <si>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</si>
  <si>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</si>
  <si>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</si>
  <si>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</si>
  <si>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</si>
  <si>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</si>
  <si>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</si>
  <si>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</si>
  <si>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</si>
  <si>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</si>
  <si>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</si>
  <si>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</si>
  <si>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</si>
  <si>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</si>
  <si>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</si>
  <si>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</si>
  <si>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</si>
  <si>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</si>
  <si>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</si>
  <si>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</si>
  <si>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</si>
  <si>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</si>
  <si>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</si>
  <si>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</si>
  <si>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</si>
  <si>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</si>
  <si>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</si>
  <si>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</si>
  <si>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</si>
  <si>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</si>
  <si>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</si>
  <si>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</si>
  <si>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</si>
  <si>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</si>
  <si>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</si>
  <si>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</si>
  <si>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</si>
  <si>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</si>
  <si>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</si>
  <si>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</si>
  <si>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</si>
  <si>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</si>
  <si>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</si>
  <si>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</si>
  <si>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</si>
  <si>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</si>
  <si>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</si>
  <si>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</si>
  <si>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</si>
  <si>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</si>
  <si>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</si>
  <si>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</si>
  <si>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</si>
  <si>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</si>
  <si>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</si>
  <si>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</si>
  <si>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</si>
  <si>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</si>
  <si>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</si>
  <si>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</si>
  <si>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</si>
  <si>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</si>
  <si>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</si>
  <si>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</si>
  <si>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</si>
  <si>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</si>
  <si>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</si>
  <si>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</si>
  <si>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</si>
  <si>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</si>
  <si>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</si>
  <si>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</si>
  <si>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</si>
  <si>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</si>
  <si>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</si>
  <si>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</si>
  <si>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</si>
  <si>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</si>
  <si>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</si>
  <si>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</si>
  <si>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</si>
  <si>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</si>
  <si>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</si>
  <si>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</si>
  <si>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</si>
  <si>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</si>
  <si>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</si>
  <si>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</si>
  <si>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</si>
  <si>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</si>
  <si>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</si>
  <si>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</si>
  <si>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</si>
  <si>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</si>
  <si>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</si>
  <si>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</si>
  <si>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</si>
  <si>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</si>
  <si>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</si>
  <si>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</si>
  <si>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</si>
  <si>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</si>
  <si>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</si>
  <si>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</si>
  <si>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</si>
  <si>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</si>
  <si>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</si>
  <si>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</si>
  <si>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</si>
  <si>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</si>
  <si>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</si>
  <si>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</si>
  <si>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</si>
  <si>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</si>
  <si>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</si>
  <si>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</si>
  <si>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</si>
  <si>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</si>
  <si>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</si>
  <si>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</si>
  <si>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</si>
  <si>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</si>
  <si>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</si>
  <si>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</si>
  <si>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</si>
  <si>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</si>
  <si>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</si>
  <si>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</si>
  <si>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</si>
  <si>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</si>
  <si>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</si>
  <si>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</si>
  <si>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</si>
  <si>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</si>
  <si>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</si>
  <si>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</si>
  <si>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</si>
  <si>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</si>
  <si>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</si>
  <si>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</si>
  <si>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</si>
  <si>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</si>
  <si>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</si>
  <si>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</si>
  <si>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</si>
  <si>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</si>
  <si>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</si>
  <si>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</si>
  <si>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</si>
  <si>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</si>
  <si>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</si>
  <si>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</si>
  <si>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</si>
  <si>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</si>
  <si>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</si>
  <si>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</si>
  <si>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</si>
  <si>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</si>
  <si>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</si>
  <si>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</si>
  <si>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</si>
  <si>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</si>
  <si>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</si>
  <si>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</si>
  <si>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</si>
  <si>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</si>
  <si>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</si>
  <si>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</si>
  <si>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</si>
  <si>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</si>
  <si>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</si>
  <si>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</si>
  <si>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</si>
  <si>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</si>
  <si>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</si>
  <si>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</si>
  <si>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</si>
  <si>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</si>
  <si>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</si>
  <si>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</si>
  <si>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</si>
  <si>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</si>
  <si>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</si>
  <si>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</si>
  <si>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</si>
  <si>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</si>
  <si>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</si>
  <si>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</si>
  <si>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</si>
  <si>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</si>
  <si>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</si>
  <si>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</si>
  <si>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</si>
  <si>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</si>
  <si>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</si>
  <si>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</si>
  <si>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</si>
  <si>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</si>
  <si>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</si>
  <si>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</si>
  <si>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</si>
  <si>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</si>
  <si>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</si>
  <si>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</si>
  <si>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</si>
  <si>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</si>
  <si>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</si>
  <si>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</si>
  <si>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</si>
  <si>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</si>
  <si>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</si>
  <si>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</si>
  <si>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</si>
  <si>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</si>
  <si>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</si>
  <si>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</si>
  <si>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</si>
  <si>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</si>
  <si>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</si>
  <si>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</si>
  <si>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</si>
  <si>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</si>
  <si>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</si>
  <si>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</si>
  <si>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</si>
  <si>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</si>
  <si>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</si>
  <si>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</si>
  <si>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</si>
  <si>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</si>
  <si>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</si>
  <si>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</si>
  <si>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</si>
  <si>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</si>
  <si>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</si>
  <si>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</si>
  <si>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</si>
  <si>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</si>
  <si>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</si>
  <si>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</si>
  <si>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</si>
  <si>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</si>
  <si>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</si>
  <si>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</si>
  <si>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</si>
  <si>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</si>
  <si>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</si>
  <si>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</si>
  <si>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</si>
  <si>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</si>
  <si>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</si>
  <si>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</si>
  <si>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</si>
  <si>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</si>
  <si>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</si>
  <si>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</si>
  <si>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</si>
  <si>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</si>
  <si>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</si>
  <si>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</si>
  <si>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</si>
  <si>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</si>
  <si>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</si>
  <si>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</si>
  <si>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</si>
  <si>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</si>
  <si>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</si>
  <si>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</si>
  <si>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</si>
  <si>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</si>
  <si>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</si>
  <si>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</si>
  <si>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</si>
  <si>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</si>
  <si>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</si>
  <si>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</si>
  <si>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</si>
  <si>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</si>
  <si>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</si>
  <si>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</si>
  <si>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</si>
  <si>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</si>
  <si>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</si>
  <si>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</si>
  <si>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</si>
  <si>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</si>
  <si>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</si>
  <si>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</si>
  <si>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</si>
  <si>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</si>
  <si>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</si>
  <si>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</si>
  <si>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</si>
  <si>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</si>
  <si>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</si>
  <si>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</si>
  <si>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</si>
  <si>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</si>
  <si>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</si>
  <si>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</si>
  <si>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</si>
  <si>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</si>
  <si>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</si>
  <si>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</si>
  <si>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</si>
  <si>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</si>
  <si>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</si>
  <si>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</si>
  <si>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</si>
  <si>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</si>
  <si>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</si>
  <si>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</si>
  <si>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</si>
  <si>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</si>
  <si>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</si>
  <si>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</si>
  <si>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</si>
  <si>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</si>
  <si>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</si>
  <si>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</si>
  <si>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</si>
  <si>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</si>
  <si>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</si>
  <si>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</si>
  <si>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</si>
  <si>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</si>
  <si>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</si>
  <si>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</si>
  <si>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</si>
  <si>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</si>
  <si>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</si>
  <si>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</si>
  <si>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</si>
  <si>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</si>
  <si>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</si>
  <si>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</si>
  <si>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</si>
  <si>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</si>
  <si>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</si>
  <si>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</si>
  <si>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</si>
  <si>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</si>
  <si>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</si>
  <si>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</si>
  <si>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</si>
  <si>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</si>
  <si>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</si>
  <si>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</si>
  <si>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</si>
  <si>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</si>
  <si>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</si>
  <si>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</si>
  <si>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</si>
  <si>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</si>
  <si>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</si>
  <si>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</si>
  <si>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</si>
  <si>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</si>
  <si>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</si>
  <si>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</si>
  <si>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</si>
  <si>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</si>
  <si>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</si>
  <si>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</si>
  <si>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</si>
  <si>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</si>
  <si>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</si>
  <si>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</si>
  <si>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</si>
  <si>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</si>
  <si>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</si>
  <si>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</si>
  <si>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</si>
  <si>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</si>
  <si>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</si>
  <si>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</si>
  <si>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</si>
  <si>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</si>
  <si>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</si>
  <si>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</si>
  <si>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</si>
  <si>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</si>
  <si>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</si>
  <si>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</si>
  <si>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</si>
  <si>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</si>
  <si>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</si>
  <si>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</si>
  <si>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</si>
  <si>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</si>
  <si>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</si>
  <si>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</si>
  <si>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</si>
  <si>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</si>
  <si>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</si>
  <si>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</si>
  <si>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</si>
  <si>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</si>
  <si>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</si>
  <si>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</si>
  <si>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</si>
  <si>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</si>
  <si>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</si>
  <si>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</si>
  <si>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</si>
  <si>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</si>
  <si>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</si>
  <si>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</si>
  <si>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</si>
  <si>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</si>
  <si>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</si>
  <si>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</si>
  <si>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</si>
  <si>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</si>
  <si>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</si>
  <si>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</si>
  <si>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</si>
  <si>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</si>
  <si>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</si>
  <si>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</si>
  <si>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</si>
  <si>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</si>
  <si>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</si>
  <si>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</si>
  <si>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</si>
  <si>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</si>
  <si>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</si>
  <si>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</si>
  <si>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</si>
  <si>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</si>
  <si>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</si>
  <si>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</si>
  <si>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</si>
  <si>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</si>
  <si>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</si>
  <si>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</si>
  <si>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</si>
  <si>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</si>
  <si>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</si>
  <si>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</si>
  <si>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</si>
  <si>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</si>
  <si>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</si>
  <si>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</si>
  <si>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</si>
  <si>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</si>
  <si>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</si>
  <si>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</si>
  <si>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</si>
  <si>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</si>
  <si>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</si>
  <si>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</si>
  <si>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</si>
  <si>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</si>
  <si>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</si>
  <si>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</si>
  <si>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</si>
  <si>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</si>
  <si>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</si>
  <si>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</si>
  <si>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</si>
  <si>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</si>
  <si>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</si>
  <si>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</si>
  <si>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</si>
  <si>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</si>
  <si>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</si>
  <si>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</si>
  <si>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</si>
  <si>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</si>
  <si>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</si>
  <si>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</si>
  <si>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</si>
  <si>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</si>
  <si>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</si>
  <si>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</si>
  <si>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</si>
  <si>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</si>
  <si>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</si>
  <si>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</si>
  <si>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</si>
  <si>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</si>
  <si>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</si>
  <si>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</si>
  <si>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</si>
  <si>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</si>
  <si>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</si>
  <si>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</si>
  <si>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</si>
  <si>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</si>
  <si>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</si>
  <si>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</si>
  <si>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</si>
  <si>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</si>
  <si>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</si>
  <si>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</si>
  <si>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</si>
  <si>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</si>
  <si>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</si>
  <si>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</si>
  <si>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</si>
  <si>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</si>
  <si>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</si>
  <si>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</si>
  <si>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</si>
  <si>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</si>
  <si>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</si>
  <si>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</si>
  <si>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</si>
  <si>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</si>
  <si>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</si>
  <si>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</si>
  <si>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</si>
  <si>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</si>
  <si>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</si>
  <si>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</si>
  <si>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</si>
  <si>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</si>
  <si>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</si>
  <si>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</si>
  <si>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</si>
  <si>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</si>
  <si>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</si>
  <si>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</si>
  <si>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</si>
  <si>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</si>
  <si>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</si>
  <si>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</si>
  <si>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</si>
  <si>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</si>
  <si>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</si>
  <si>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</si>
  <si>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</si>
  <si>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</si>
  <si>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</si>
  <si>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</si>
  <si>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</si>
  <si>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</si>
  <si>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</si>
  <si>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</si>
  <si>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</si>
  <si>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</si>
  <si>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</si>
  <si>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</si>
  <si>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</si>
  <si>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</si>
  <si>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</si>
  <si>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</si>
  <si>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</si>
  <si>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</si>
  <si>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</si>
  <si>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</si>
  <si>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</si>
  <si>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</si>
  <si>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</si>
  <si>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</si>
  <si>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</si>
  <si>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</si>
  <si>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</si>
  <si>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</si>
  <si>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</si>
  <si>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</si>
  <si>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</si>
  <si>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</si>
  <si>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</si>
  <si>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</si>
  <si>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</si>
  <si>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</si>
  <si>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</si>
  <si>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</si>
  <si>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</si>
  <si>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</si>
  <si>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</si>
  <si>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</si>
  <si>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</si>
  <si>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</si>
  <si>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</si>
  <si>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</si>
  <si>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</si>
  <si>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</si>
  <si>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</si>
  <si>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</si>
  <si>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</si>
  <si>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</si>
  <si>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</si>
  <si>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</si>
  <si>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</si>
  <si>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</si>
  <si>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</si>
  <si>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</si>
  <si>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</si>
  <si>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</si>
  <si>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</si>
  <si>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</si>
  <si>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</si>
  <si>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</si>
  <si>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</si>
  <si>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</si>
  <si>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</si>
  <si>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</si>
  <si>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</si>
  <si>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</si>
  <si>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</si>
  <si>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</si>
  <si>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</si>
  <si>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</si>
  <si>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</si>
  <si>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</si>
  <si>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</si>
  <si>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</si>
  <si>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</si>
  <si>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</si>
  <si>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</si>
  <si>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</si>
  <si>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</si>
  <si>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</si>
  <si>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</si>
  <si>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</si>
  <si>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</si>
  <si>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</si>
  <si>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</si>
  <si>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</si>
  <si>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</si>
  <si>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</si>
  <si>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</si>
  <si>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</si>
  <si>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</si>
  <si>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</si>
  <si>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</si>
  <si>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</si>
  <si>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</si>
  <si>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</si>
  <si>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</si>
  <si>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</si>
  <si>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</si>
  <si>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</si>
  <si>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</si>
  <si>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</si>
  <si>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</si>
  <si>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</si>
  <si>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</si>
  <si>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</si>
  <si>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</si>
  <si>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</si>
  <si>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</si>
  <si>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</si>
  <si>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</si>
  <si>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</si>
  <si>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</si>
  <si>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</si>
  <si>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</si>
  <si>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</si>
  <si>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</si>
  <si>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</si>
  <si>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</si>
  <si>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</si>
  <si>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</si>
  <si>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</si>
  <si>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</si>
  <si>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</si>
  <si>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</si>
  <si>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</si>
  <si>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</si>
  <si>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</si>
  <si>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</si>
  <si>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</si>
  <si>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</si>
  <si>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</si>
  <si>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</si>
  <si>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</si>
  <si>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</si>
  <si>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</si>
  <si>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</si>
  <si>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</si>
  <si>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</si>
  <si>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</si>
  <si>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</si>
  <si>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</si>
  <si>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</si>
  <si>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</si>
  <si>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</si>
  <si>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</si>
  <si>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</si>
  <si>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</si>
  <si>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</si>
  <si>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</si>
  <si>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</si>
  <si>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</si>
  <si>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</si>
  <si>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</si>
  <si>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</si>
  <si>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</si>
  <si>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</si>
  <si>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</si>
  <si>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</si>
  <si>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</si>
  <si>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</si>
  <si>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</si>
  <si>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</si>
  <si>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</si>
  <si>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</si>
  <si>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</si>
  <si>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</si>
  <si>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</si>
  <si>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</si>
  <si>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</si>
  <si>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</si>
  <si>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</si>
  <si>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</si>
  <si>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</si>
  <si>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</si>
  <si>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</si>
  <si>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</si>
  <si>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</si>
  <si>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</si>
  <si>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</si>
  <si>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</si>
  <si>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</si>
  <si>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</si>
  <si>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</si>
  <si>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</si>
  <si>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</si>
  <si>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</si>
  <si>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</si>
  <si>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</si>
  <si>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</si>
  <si>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</si>
  <si>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</si>
  <si>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</si>
  <si>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</si>
  <si>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</si>
  <si>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</si>
  <si>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</si>
  <si>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</si>
  <si>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</si>
  <si>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</si>
  <si>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</si>
  <si>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</si>
  <si>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</si>
  <si>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</si>
  <si>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</si>
  <si>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</si>
  <si>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</si>
  <si>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</si>
  <si>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</si>
  <si>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</si>
  <si>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</si>
  <si>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</si>
  <si>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</si>
  <si>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</si>
  <si>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</si>
  <si>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</si>
  <si>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</si>
  <si>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</si>
  <si>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</si>
  <si>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</si>
  <si>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</si>
  <si>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</si>
  <si>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</si>
  <si>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</si>
  <si>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</si>
  <si>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</si>
  <si>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</si>
  <si>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</si>
  <si>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</si>
  <si>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</si>
  <si>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</si>
  <si>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</si>
  <si>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</si>
  <si>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</si>
  <si>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</si>
  <si>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</si>
  <si>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</si>
  <si>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</si>
  <si>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</si>
  <si>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</si>
  <si>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</si>
  <si>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</si>
  <si>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</si>
  <si>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</si>
  <si>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</si>
  <si>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</si>
  <si>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</si>
  <si>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</si>
  <si>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</si>
  <si>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</si>
  <si>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</si>
  <si>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</si>
  <si>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</si>
  <si>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</si>
  <si>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</si>
  <si>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</si>
  <si>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</si>
  <si>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</si>
  <si>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</si>
  <si>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</si>
  <si>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</si>
  <si>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</si>
  <si>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</si>
  <si>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</si>
  <si>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</si>
  <si>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</si>
  <si>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</si>
  <si>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</si>
  <si>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</si>
  <si>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</si>
  <si>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</si>
  <si>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</si>
  <si>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</si>
  <si>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</si>
  <si>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</si>
  <si>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</si>
  <si>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</si>
  <si>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</si>
  <si>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</si>
  <si>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</si>
  <si>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</si>
  <si>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</si>
  <si>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</si>
  <si>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</si>
  <si>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</si>
  <si>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</si>
  <si>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</si>
  <si>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</si>
  <si>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</si>
  <si>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</si>
  <si>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</si>
  <si>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</si>
  <si>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</si>
  <si>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</si>
  <si>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</si>
  <si>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</si>
  <si>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</si>
  <si>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</si>
  <si>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</si>
  <si>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</si>
  <si>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</si>
  <si>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</si>
  <si>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</si>
  <si>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</si>
  <si>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</si>
  <si>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</si>
  <si>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</si>
  <si>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</si>
  <si>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</si>
  <si>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</si>
  <si>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</si>
  <si>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</si>
  <si>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</si>
  <si>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</si>
  <si>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</si>
  <si>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</si>
  <si>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</si>
  <si>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</si>
  <si>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</si>
  <si>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</si>
  <si>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</si>
  <si>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</si>
  <si>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</si>
  <si>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</si>
  <si>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</si>
  <si>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</si>
  <si>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</si>
  <si>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</si>
  <si>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</si>
  <si>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</si>
  <si>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</si>
  <si>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</si>
  <si>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</si>
  <si>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</si>
  <si>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</si>
  <si>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</si>
  <si>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</si>
  <si>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</si>
  <si>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</si>
  <si>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</si>
  <si>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</si>
  <si>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</si>
  <si>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</si>
  <si>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</si>
  <si>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</si>
  <si>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</si>
  <si>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</si>
  <si>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</si>
  <si>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</si>
  <si>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</si>
  <si>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</si>
  <si>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</si>
  <si>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</si>
  <si>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</si>
  <si>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</si>
  <si>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</si>
  <si>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</si>
  <si>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</si>
  <si>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</si>
  <si>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</si>
  <si>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</si>
  <si>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</si>
  <si>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</si>
  <si>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</si>
  <si>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</si>
  <si>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</si>
  <si>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</si>
  <si>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</si>
  <si>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</si>
  <si>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</si>
  <si>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</si>
  <si>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</si>
  <si>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</si>
  <si>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</si>
  <si>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</si>
  <si>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</si>
  <si>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</si>
  <si>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</si>
  <si>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</si>
  <si>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</si>
  <si>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</si>
  <si>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</si>
  <si>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</si>
  <si>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</si>
  <si>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</si>
  <si>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</si>
  <si>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</si>
  <si>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</si>
  <si>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</si>
  <si>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</si>
  <si>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</si>
  <si>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</si>
  <si>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</si>
  <si>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</si>
  <si>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</si>
  <si>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</si>
  <si>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</si>
  <si>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</si>
  <si>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</si>
  <si>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</si>
  <si>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</si>
  <si>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</si>
  <si>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</si>
  <si>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</si>
  <si>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</si>
  <si>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</si>
  <si>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</si>
  <si>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</si>
  <si>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</si>
  <si>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</si>
  <si>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</si>
  <si>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</si>
  <si>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</si>
  <si>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</si>
  <si>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</si>
  <si>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</si>
  <si>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</si>
  <si>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</si>
  <si>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</si>
  <si>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</si>
  <si>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</si>
  <si>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</si>
  <si>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</si>
  <si>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</si>
  <si>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</si>
  <si>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</si>
  <si>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</si>
  <si>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</si>
  <si>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</si>
  <si>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</si>
  <si>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</si>
  <si>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</si>
  <si>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</si>
  <si>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</si>
  <si>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</si>
  <si>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</si>
  <si>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</si>
  <si>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</si>
  <si>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</si>
  <si>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</si>
  <si>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</si>
  <si>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</si>
  <si>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</si>
  <si>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</si>
  <si>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</si>
  <si>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</si>
  <si>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</si>
  <si>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</si>
  <si>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</si>
  <si>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</si>
  <si>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</si>
  <si>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</si>
  <si>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</si>
  <si>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</si>
  <si>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</si>
  <si>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</si>
  <si>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</si>
  <si>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</si>
  <si>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</si>
  <si>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</si>
  <si>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</si>
  <si>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</si>
  <si>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</si>
  <si>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</si>
  <si>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</si>
  <si>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</si>
  <si>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</si>
  <si>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</si>
  <si>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</si>
  <si>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</si>
  <si>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</si>
  <si>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</si>
  <si>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</si>
  <si>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</si>
  <si>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</si>
  <si>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</si>
  <si>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</si>
  <si>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</si>
  <si>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</si>
  <si>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</si>
  <si>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</si>
  <si>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</si>
  <si>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</si>
  <si>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</si>
  <si>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</si>
  <si>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</si>
  <si>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</si>
  <si>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</si>
  <si>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</si>
  <si>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</si>
  <si>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</si>
  <si>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</si>
  <si>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</si>
  <si>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</si>
  <si>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</si>
  <si>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</si>
  <si>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</si>
  <si>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</si>
  <si>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</si>
  <si>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</si>
  <si>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</si>
  <si>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</si>
  <si>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</si>
  <si>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</si>
  <si>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</si>
  <si>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</si>
  <si>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</si>
  <si>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</si>
  <si>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</si>
  <si>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</si>
  <si>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</si>
  <si>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</si>
  <si>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</si>
  <si>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</si>
  <si>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</si>
  <si>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</si>
  <si>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</si>
  <si>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</si>
  <si>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</si>
  <si>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</si>
  <si>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</si>
  <si>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</si>
  <si>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</si>
  <si>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</si>
  <si>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</si>
  <si>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</si>
  <si>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</si>
  <si>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</si>
  <si>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</si>
  <si>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</si>
  <si>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</si>
  <si>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</si>
  <si>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</si>
  <si>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</si>
  <si>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</si>
  <si>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</si>
  <si>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</si>
  <si>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</si>
  <si>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</si>
  <si>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</si>
  <si>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</si>
  <si>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</si>
  <si>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</si>
  <si>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</si>
  <si>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</si>
  <si>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</si>
  <si>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</si>
  <si>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</si>
  <si>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</si>
  <si>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</si>
  <si>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</si>
  <si>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</si>
  <si>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</si>
  <si>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</si>
  <si>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</si>
  <si>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</si>
  <si>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</si>
  <si>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</si>
  <si>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</si>
  <si>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</si>
  <si>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</si>
  <si>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</si>
  <si>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</si>
  <si>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</si>
  <si>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</si>
  <si>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</si>
  <si>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</si>
  <si>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</si>
  <si>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</si>
  <si>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</si>
  <si>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</si>
  <si>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</si>
  <si>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</si>
  <si>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</si>
  <si>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</si>
  <si>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</si>
  <si>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</si>
  <si>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</si>
  <si>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</si>
  <si>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</si>
  <si>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</si>
  <si>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</si>
  <si>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</si>
  <si>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</si>
  <si>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</si>
  <si>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</si>
  <si>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</si>
  <si>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</si>
  <si>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</si>
  <si>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</si>
  <si>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</si>
  <si>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</si>
  <si>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</si>
  <si>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</si>
  <si>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</si>
  <si>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</si>
  <si>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</si>
  <si>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</si>
  <si>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</si>
  <si>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</si>
  <si>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</si>
  <si>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</si>
  <si>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</si>
  <si>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</si>
  <si>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</si>
  <si>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</si>
  <si>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</si>
  <si>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</si>
  <si>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</si>
  <si>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</si>
  <si>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</si>
  <si>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</si>
  <si>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</si>
  <si>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</si>
  <si>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</si>
  <si>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</si>
  <si>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</si>
  <si>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</si>
  <si>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</si>
  <si>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</si>
  <si>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</si>
  <si>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</si>
  <si>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</si>
  <si>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</si>
  <si>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</si>
  <si>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</si>
  <si>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</si>
  <si>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</si>
  <si>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</si>
  <si>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</si>
  <si>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</si>
  <si>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</si>
  <si>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</si>
  <si>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</si>
  <si>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</si>
  <si>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</si>
  <si>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</si>
  <si>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</si>
  <si>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</si>
  <si>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</si>
  <si>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</si>
  <si>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</si>
  <si>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</si>
  <si>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</si>
  <si>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</si>
  <si>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</si>
  <si>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</si>
  <si>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</si>
  <si>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</si>
  <si>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</si>
  <si>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</si>
  <si>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</si>
  <si>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</si>
  <si>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</si>
  <si>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</si>
  <si>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</si>
  <si>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</si>
  <si>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</si>
  <si>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</si>
  <si>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</si>
  <si>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</si>
  <si>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</si>
  <si>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</si>
  <si>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</si>
  <si>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</si>
  <si>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</si>
  <si>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</si>
  <si>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</si>
  <si>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</si>
  <si>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</si>
  <si>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</si>
  <si>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</si>
  <si>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</si>
  <si>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</si>
  <si>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</si>
  <si>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</si>
  <si>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</si>
  <si>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</si>
  <si>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</si>
  <si>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</si>
  <si>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</si>
  <si>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</si>
  <si>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</si>
  <si>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</si>
  <si>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</si>
  <si>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</si>
  <si>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</si>
  <si>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</si>
  <si>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</si>
  <si>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</si>
  <si>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</si>
  <si>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</si>
  <si>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</si>
  <si>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</si>
  <si>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</si>
  <si>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</si>
  <si>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</si>
  <si>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</si>
  <si>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</si>
  <si>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</si>
  <si>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</si>
  <si>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</si>
  <si>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</si>
  <si>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</si>
  <si>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</si>
  <si>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</si>
  <si>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</si>
  <si>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</si>
  <si>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</si>
  <si>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</si>
  <si>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</si>
  <si>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</si>
  <si>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</si>
  <si>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</si>
  <si>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</si>
  <si>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</si>
  <si>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</si>
  <si>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</si>
  <si>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</si>
  <si>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</si>
  <si>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</si>
  <si>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</si>
  <si>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</si>
  <si>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</si>
  <si>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</si>
  <si>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</si>
  <si>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</si>
  <si>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</si>
  <si>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</si>
  <si>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</si>
  <si>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</si>
  <si>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</si>
  <si>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</si>
  <si>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</si>
  <si>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</si>
  <si>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</si>
  <si>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</si>
  <si>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</si>
  <si>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</si>
  <si>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</si>
  <si>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</si>
  <si>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</si>
  <si>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</si>
  <si>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</si>
  <si>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</si>
  <si>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</si>
  <si>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</si>
  <si>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</si>
  <si>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</si>
  <si>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</si>
  <si>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</si>
  <si>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</si>
  <si>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</si>
  <si>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</si>
  <si>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</si>
  <si>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</si>
  <si>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</si>
  <si>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</si>
  <si>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</si>
  <si>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</si>
  <si>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</si>
  <si>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</si>
  <si>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</si>
  <si>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</si>
  <si>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</si>
  <si>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</si>
  <si>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</si>
  <si>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</si>
  <si>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</si>
  <si>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</si>
  <si>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</si>
  <si>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</si>
  <si>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</si>
  <si>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</si>
  <si>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</si>
  <si>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</si>
  <si>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</si>
  <si>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</si>
  <si>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</si>
  <si>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</si>
  <si>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</si>
  <si>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</si>
  <si>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</si>
  <si>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</si>
  <si>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</si>
  <si>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</si>
  <si>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</si>
  <si>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</si>
  <si>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</si>
  <si>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</si>
  <si>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</si>
  <si>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</si>
  <si>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</si>
  <si>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</si>
  <si>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</si>
  <si>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</si>
  <si>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</si>
  <si>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</si>
  <si>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</si>
  <si>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</si>
  <si>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</si>
  <si>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</si>
  <si>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</si>
  <si>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</si>
  <si>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</si>
  <si>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</si>
  <si>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</si>
  <si>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</si>
  <si>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</si>
  <si>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</si>
  <si>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</si>
  <si>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</si>
  <si>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</si>
  <si>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</si>
  <si>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</si>
  <si>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</si>
  <si>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</si>
  <si>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</si>
  <si>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</si>
  <si>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</si>
  <si>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</si>
  <si>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</si>
  <si>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</si>
  <si>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</si>
  <si>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</si>
  <si>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</si>
  <si>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</si>
  <si>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</si>
  <si>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</si>
  <si>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</si>
  <si>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</si>
  <si>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</si>
  <si>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</si>
  <si>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</si>
  <si>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</si>
  <si>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</si>
  <si>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</si>
  <si>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</si>
  <si>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</si>
  <si>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</si>
  <si>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</si>
  <si>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</si>
  <si>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</si>
  <si>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</si>
  <si>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</si>
  <si>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</si>
  <si>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</si>
  <si>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</si>
  <si>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</si>
  <si>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</si>
  <si>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</si>
  <si>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</si>
  <si>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</si>
  <si>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</si>
  <si>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</si>
  <si>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</si>
  <si>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</si>
  <si>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</si>
  <si>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</si>
  <si>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</si>
  <si>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</si>
  <si>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</si>
  <si>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</si>
  <si>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</si>
  <si>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</si>
  <si>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</si>
  <si>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</si>
  <si>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</si>
  <si>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</si>
  <si>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</si>
  <si>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</si>
  <si>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</si>
  <si>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</si>
  <si>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</si>
  <si>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</si>
  <si>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</si>
  <si>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</si>
  <si>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</si>
  <si>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</si>
  <si>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</si>
  <si>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</si>
  <si>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</si>
  <si>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</si>
  <si>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</si>
  <si>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</si>
  <si>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</si>
  <si>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</si>
  <si>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</si>
  <si>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</si>
  <si>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</si>
  <si>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</si>
  <si>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</si>
  <si>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</si>
  <si>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</si>
  <si>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</si>
  <si>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</si>
  <si>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</si>
  <si>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</si>
  <si>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</si>
  <si>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</si>
  <si>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</si>
  <si>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</si>
  <si>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</si>
  <si>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</si>
  <si>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</si>
  <si>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</si>
  <si>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</si>
  <si>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</si>
  <si>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</si>
  <si>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</si>
  <si>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</si>
  <si>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</si>
  <si>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</si>
  <si>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</si>
  <si>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</si>
  <si>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</si>
  <si>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</si>
  <si>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</si>
  <si>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</si>
  <si>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</si>
  <si>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</si>
  <si>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</si>
  <si>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</si>
  <si>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</si>
  <si>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</si>
  <si>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</si>
  <si>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</si>
  <si>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</si>
  <si>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</si>
  <si>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</si>
  <si>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</si>
  <si>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</si>
  <si>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</si>
  <si>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</si>
  <si>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</si>
  <si>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</si>
  <si>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</si>
  <si>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</si>
  <si>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</si>
  <si>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</si>
  <si>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</si>
  <si>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</si>
  <si>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</si>
  <si>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</si>
  <si>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</si>
  <si>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</si>
  <si>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</si>
  <si>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</si>
  <si>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</si>
  <si>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</si>
  <si>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</si>
  <si>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</si>
  <si>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</si>
  <si>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</si>
  <si>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</si>
  <si>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</si>
  <si>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</si>
  <si>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</si>
  <si>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</si>
  <si>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</si>
  <si>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</si>
  <si>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</si>
  <si>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</si>
  <si>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</si>
  <si>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</si>
  <si>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</si>
  <si>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</si>
  <si>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</si>
  <si>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</si>
  <si>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</si>
  <si>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</si>
  <si>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</si>
  <si>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</si>
  <si>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</si>
  <si>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</si>
  <si>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</si>
  <si>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</si>
  <si>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</si>
  <si>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</si>
  <si>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</si>
  <si>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</si>
  <si>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</si>
  <si>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</si>
  <si>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</si>
  <si>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</si>
  <si>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</si>
  <si>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</si>
  <si>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</si>
  <si>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</si>
  <si>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</si>
  <si>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</si>
  <si>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</si>
  <si>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</si>
  <si>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</si>
  <si>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</si>
  <si>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</si>
  <si>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</si>
  <si>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</si>
  <si>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</si>
  <si>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</si>
  <si>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</si>
  <si>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</si>
  <si>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</si>
  <si>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</si>
  <si>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</si>
  <si>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</si>
  <si>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</si>
  <si>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</si>
  <si>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</si>
  <si>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</si>
  <si>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</si>
  <si>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</si>
  <si>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</si>
  <si>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</si>
  <si>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</si>
  <si>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</si>
  <si>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</si>
  <si>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</si>
  <si>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</si>
  <si>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</si>
  <si>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</si>
  <si>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</si>
  <si>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</si>
  <si>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</si>
  <si>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</si>
  <si>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</si>
  <si>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</si>
  <si>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</si>
  <si>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</si>
  <si>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</si>
  <si>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</si>
  <si>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</si>
  <si>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</si>
  <si>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</si>
  <si>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</si>
  <si>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</si>
  <si>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</si>
  <si>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</si>
  <si>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</si>
  <si>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</si>
  <si>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</si>
  <si>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</si>
  <si>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</si>
  <si>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</si>
  <si>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</si>
  <si>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</si>
  <si>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</si>
  <si>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</si>
  <si>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</si>
  <si>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</si>
  <si>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</si>
  <si>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</si>
  <si>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</si>
  <si>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</si>
  <si>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</si>
  <si>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</si>
  <si>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</si>
  <si>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</si>
  <si>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</si>
  <si>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</si>
  <si>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</si>
  <si>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</si>
  <si>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</si>
  <si>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</si>
  <si>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</si>
  <si>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</si>
  <si>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</si>
  <si>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</si>
  <si>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</si>
  <si>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</si>
  <si>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</si>
  <si>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</si>
  <si>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</si>
  <si>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</si>
  <si>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</si>
  <si>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</si>
  <si>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</si>
  <si>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</si>
  <si>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</si>
  <si>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</si>
  <si>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</si>
  <si>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</si>
  <si>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</si>
  <si>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</si>
  <si>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</si>
  <si>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</si>
  <si>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</si>
  <si>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</si>
  <si>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</si>
  <si>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</si>
  <si>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</si>
  <si>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</si>
  <si>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</si>
  <si>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</si>
  <si>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</si>
  <si>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</si>
  <si>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</si>
  <si>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</si>
  <si>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</si>
  <si>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</si>
  <si>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</si>
  <si>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</si>
  <si>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</si>
  <si>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</si>
  <si>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</si>
  <si>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</si>
  <si>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</si>
  <si>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</si>
  <si>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</si>
  <si>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</si>
  <si>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</si>
  <si>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</si>
  <si>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</si>
  <si>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</si>
  <si>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</si>
  <si>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</si>
  <si>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</si>
  <si>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</si>
  <si>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</si>
  <si>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</si>
  <si>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</si>
  <si>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</si>
  <si>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</si>
  <si>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</si>
  <si>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</si>
  <si>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</si>
  <si>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</si>
  <si>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</si>
  <si>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</si>
  <si>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</si>
  <si>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</si>
  <si>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</si>
  <si>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</si>
  <si>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</si>
  <si>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</si>
  <si>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</si>
  <si>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</si>
  <si>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</si>
  <si>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</si>
  <si>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</si>
  <si>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</si>
  <si>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</si>
  <si>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</si>
  <si>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</si>
  <si>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</si>
  <si>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</si>
  <si>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</si>
  <si>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</si>
  <si>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</si>
  <si>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</si>
  <si>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</si>
  <si>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</si>
  <si>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</si>
  <si>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</si>
  <si>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</si>
  <si>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</si>
  <si>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</si>
  <si>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</si>
  <si>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</si>
  <si>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</si>
  <si>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</si>
  <si>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</si>
  <si>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</si>
  <si>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</si>
  <si>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</si>
  <si>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</si>
  <si>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</si>
  <si>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</si>
  <si>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</si>
  <si>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</si>
  <si>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</si>
  <si>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</si>
  <si>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</si>
  <si>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</si>
  <si>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</si>
  <si>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</si>
  <si>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</si>
  <si>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</si>
  <si>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</si>
  <si>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</si>
  <si>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</si>
  <si>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</si>
  <si>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</si>
  <si>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</si>
  <si>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</si>
  <si>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</si>
  <si>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</si>
  <si>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</si>
  <si>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</si>
  <si>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</si>
  <si>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</si>
  <si>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</si>
  <si>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</si>
  <si>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</si>
  <si>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</si>
  <si>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</si>
  <si>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</si>
  <si>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</si>
  <si>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</si>
  <si>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</si>
  <si>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</si>
  <si>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</si>
  <si>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</si>
  <si>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</si>
  <si>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</si>
  <si>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</si>
  <si>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</si>
  <si>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</si>
  <si>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</si>
  <si>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</si>
  <si>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</si>
  <si>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</si>
  <si>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</si>
  <si>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</si>
  <si>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</si>
  <si>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</si>
  <si>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</si>
  <si>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</si>
  <si>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</si>
  <si>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</si>
  <si>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</si>
  <si>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</si>
  <si>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</si>
  <si>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</si>
  <si>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</si>
  <si>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</si>
  <si>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</si>
  <si>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</si>
  <si>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</si>
  <si>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</si>
  <si>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</si>
  <si>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</si>
  <si>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</si>
  <si>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</si>
  <si>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</si>
  <si>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</si>
  <si>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</si>
  <si>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</si>
  <si>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</si>
  <si>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</si>
  <si>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</si>
  <si>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</si>
  <si>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</si>
  <si>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</si>
  <si>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</si>
  <si>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</si>
  <si>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</si>
  <si>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</si>
  <si>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</si>
  <si>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</si>
  <si>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</si>
  <si>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</si>
  <si>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</si>
  <si>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</si>
  <si>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</si>
  <si>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</si>
  <si>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</si>
  <si>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</si>
  <si>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</si>
  <si>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</si>
  <si>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</si>
  <si>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</si>
  <si>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</si>
  <si>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</si>
  <si>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</si>
  <si>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</si>
  <si>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</si>
  <si>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</si>
  <si>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</si>
  <si>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</si>
  <si>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</si>
  <si>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</si>
  <si>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</si>
  <si>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</si>
  <si>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</si>
  <si>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</si>
  <si>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</si>
  <si>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</si>
  <si>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</si>
  <si>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</si>
  <si>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</si>
  <si>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</si>
  <si>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</si>
  <si>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</si>
  <si>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</si>
  <si>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</si>
  <si>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</si>
  <si>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</si>
  <si>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</si>
  <si>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</si>
  <si>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</si>
  <si>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</si>
  <si>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</si>
  <si>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</si>
  <si>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</si>
  <si>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</si>
  <si>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</si>
  <si>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</si>
  <si>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</si>
  <si>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</si>
  <si>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</si>
  <si>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</si>
  <si>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</si>
  <si>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</si>
  <si>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</si>
  <si>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</si>
  <si>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</si>
  <si>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</si>
  <si>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</si>
  <si>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</si>
  <si>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</si>
  <si>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</si>
  <si>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</si>
  <si>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</si>
  <si>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</si>
  <si>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</si>
  <si>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</si>
  <si>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</si>
  <si>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</si>
  <si>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</si>
  <si>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</si>
  <si>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</si>
  <si>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</si>
  <si>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</si>
  <si>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</si>
  <si>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</si>
  <si>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</si>
  <si>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</si>
  <si>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</si>
  <si>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</si>
  <si>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</si>
  <si>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</si>
  <si>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</si>
  <si>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</si>
  <si>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</si>
  <si>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</si>
  <si>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</si>
  <si>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</si>
  <si>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</si>
  <si>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</si>
  <si>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</si>
  <si>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</si>
  <si>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</si>
  <si>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</si>
  <si>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</si>
  <si>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</si>
  <si>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</si>
  <si>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</si>
  <si>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</si>
  <si>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</si>
  <si>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</si>
  <si>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</si>
  <si>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</si>
  <si>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</si>
  <si>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</si>
  <si>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</si>
  <si>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</si>
  <si>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</si>
  <si>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</si>
  <si>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</si>
  <si>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</si>
  <si>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</si>
  <si>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</si>
  <si>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</si>
  <si>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</si>
  <si>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</si>
  <si>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</si>
  <si>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</si>
  <si>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</si>
  <si>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</si>
  <si>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</si>
  <si>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</si>
  <si>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</si>
  <si>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</si>
  <si>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</si>
  <si>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</si>
  <si>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</si>
  <si>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</si>
  <si>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</si>
  <si>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</si>
  <si>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</si>
  <si>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</si>
  <si>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</si>
  <si>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</si>
  <si>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</si>
  <si>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</si>
  <si>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</si>
  <si>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</si>
  <si>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</si>
  <si>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</si>
  <si>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</si>
  <si>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</si>
  <si>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</si>
  <si>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</si>
  <si>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</si>
  <si>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</si>
  <si>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</si>
  <si>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</si>
  <si>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</si>
  <si>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</si>
  <si>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</si>
  <si>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</si>
  <si>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</si>
  <si>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</si>
  <si>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</si>
  <si>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</si>
  <si>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</si>
  <si>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</si>
  <si>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</si>
  <si>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</si>
  <si>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</si>
  <si>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</si>
  <si>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</si>
  <si>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</si>
  <si>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</si>
  <si>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</si>
  <si>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</si>
  <si>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</si>
  <si>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</si>
  <si>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</si>
  <si>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</si>
  <si>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</si>
  <si>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</si>
  <si>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</si>
  <si>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</si>
  <si>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</si>
  <si>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</si>
  <si>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</si>
  <si>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</si>
  <si>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</si>
  <si>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</si>
  <si>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</si>
  <si>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</si>
  <si>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</si>
  <si>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</si>
  <si>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</si>
  <si>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</si>
  <si>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</si>
  <si>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</si>
  <si>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</si>
  <si>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</si>
  <si>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</si>
  <si>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</si>
  <si>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</si>
  <si>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</si>
  <si>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</si>
  <si>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</si>
  <si>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</si>
  <si>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</si>
  <si>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</si>
  <si>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</si>
  <si>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</si>
  <si>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</si>
  <si>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</si>
  <si>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</si>
  <si>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</si>
  <si>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</si>
  <si>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</si>
  <si>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</si>
  <si>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</si>
  <si>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</si>
  <si>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</si>
  <si>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</si>
  <si>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</si>
  <si>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</si>
  <si>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</si>
  <si>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</si>
  <si>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</si>
  <si>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</si>
  <si>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</si>
  <si>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</si>
  <si>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</si>
  <si>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</si>
  <si>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</si>
  <si>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</si>
  <si>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</si>
  <si>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</si>
  <si>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</si>
  <si>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</si>
  <si>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</si>
  <si>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</si>
  <si>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</si>
  <si>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</si>
  <si>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</si>
  <si>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</si>
  <si>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</si>
  <si>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</si>
  <si>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</si>
  <si>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</si>
  <si>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</si>
  <si>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</si>
  <si>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</si>
  <si>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</si>
  <si>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</si>
  <si>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</si>
  <si>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</si>
  <si>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</si>
  <si>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</si>
  <si>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</si>
  <si>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</si>
  <si>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</si>
  <si>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</si>
  <si>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</si>
  <si>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</si>
  <si>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</si>
  <si>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</si>
  <si>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</si>
  <si>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</si>
  <si>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</si>
  <si>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</si>
  <si>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</si>
  <si>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</si>
  <si>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</si>
  <si>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</si>
  <si>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</si>
  <si>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</si>
  <si>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</si>
  <si>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</si>
  <si>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</si>
  <si>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</si>
  <si>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</si>
  <si>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</si>
  <si>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</si>
  <si>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</si>
  <si>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</si>
  <si>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</si>
  <si>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</si>
  <si>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</si>
  <si>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</si>
  <si>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</si>
  <si>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</si>
  <si>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</si>
  <si>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</si>
  <si>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</si>
  <si>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</si>
  <si>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</si>
  <si>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</si>
  <si>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</si>
  <si>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</si>
  <si>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</si>
  <si>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</si>
  <si>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</si>
  <si>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</si>
  <si>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</si>
  <si>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</si>
  <si>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</si>
  <si>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</si>
  <si>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</si>
  <si>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</si>
  <si>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</si>
  <si>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</si>
  <si>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</si>
  <si>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</si>
  <si>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</si>
  <si>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</si>
  <si>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</si>
  <si>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</si>
  <si>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</si>
  <si>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</si>
  <si>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</si>
  <si>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</si>
  <si>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</si>
  <si>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</si>
  <si>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</si>
  <si>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</si>
  <si>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</si>
  <si>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</si>
  <si>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</si>
  <si>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</si>
  <si>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</si>
  <si>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</si>
  <si>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</si>
  <si>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</si>
  <si>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</si>
  <si>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</si>
  <si>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</si>
  <si>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</si>
  <si>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</si>
  <si>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</si>
  <si>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</si>
  <si>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</si>
  <si>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</si>
  <si>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</si>
  <si>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</si>
  <si>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</si>
  <si>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</si>
  <si>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</si>
  <si>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</si>
  <si>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</si>
  <si>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</si>
  <si>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</si>
  <si>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</si>
  <si>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</si>
  <si>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</si>
  <si>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</si>
  <si>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</si>
  <si>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</si>
  <si>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</si>
  <si>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</si>
  <si>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</si>
  <si>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</si>
  <si>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</si>
  <si>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</si>
  <si>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</si>
  <si>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</si>
  <si>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</si>
  <si>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</si>
  <si>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</si>
  <si>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</si>
  <si>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</si>
  <si>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</si>
  <si>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</si>
  <si>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</si>
  <si>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</si>
  <si>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</si>
  <si>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</si>
  <si>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</si>
  <si>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</si>
  <si>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</si>
  <si>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</si>
  <si>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</si>
  <si>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</si>
  <si>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</si>
  <si>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</si>
  <si>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</si>
  <si>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</si>
  <si>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</si>
  <si>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</si>
  <si>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</si>
  <si>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</si>
  <si>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</si>
  <si>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</si>
  <si>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</si>
  <si>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</si>
  <si>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</si>
  <si>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</si>
  <si>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</si>
  <si>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</si>
  <si>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</si>
  <si>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</si>
  <si>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</si>
  <si>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</si>
  <si>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</si>
  <si>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</si>
  <si>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</si>
  <si>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</si>
  <si>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</si>
  <si>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</si>
  <si>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</si>
  <si>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</si>
  <si>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</si>
  <si>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</si>
  <si>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</si>
  <si>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</si>
  <si>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</si>
  <si>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</si>
  <si>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</si>
  <si>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</si>
  <si>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</si>
  <si>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</si>
  <si>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</si>
  <si>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</si>
  <si>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</si>
  <si>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</si>
  <si>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</si>
  <si>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</si>
  <si>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</si>
  <si>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</si>
  <si>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</si>
  <si>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</si>
  <si>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</si>
  <si>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</si>
  <si>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</si>
  <si>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</si>
  <si>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</si>
  <si>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</si>
  <si>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</si>
  <si>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</si>
  <si>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</si>
  <si>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</si>
  <si>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</si>
  <si>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</si>
  <si>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</si>
  <si>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</si>
  <si>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</si>
  <si>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</si>
  <si>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</si>
  <si>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</si>
  <si>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</si>
  <si>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</si>
  <si>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</si>
  <si>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</si>
  <si>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</si>
  <si>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</si>
  <si>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</si>
  <si>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</si>
  <si>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</si>
  <si>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</si>
  <si>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</si>
  <si>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</si>
  <si>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</si>
  <si>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</si>
  <si>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</si>
  <si>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</si>
  <si>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</si>
  <si>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</si>
  <si>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</si>
  <si>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</si>
  <si>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</si>
  <si>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</si>
  <si>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</si>
  <si>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</si>
  <si>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</si>
  <si>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</si>
  <si>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</si>
  <si>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</si>
  <si>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</si>
  <si>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</si>
  <si>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</si>
  <si>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</si>
  <si>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</si>
  <si>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</si>
  <si>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</si>
  <si>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</si>
  <si>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</si>
  <si>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</si>
  <si>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</si>
  <si>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</si>
  <si>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</si>
  <si>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</si>
  <si>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</si>
  <si>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</si>
  <si>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</si>
  <si>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</si>
  <si>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</si>
  <si>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</si>
  <si>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</si>
  <si>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</si>
  <si>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</si>
  <si>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</si>
  <si>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</si>
  <si>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</si>
  <si>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</si>
  <si>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</si>
  <si>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</si>
  <si>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</si>
  <si>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</si>
  <si>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</si>
  <si>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</si>
  <si>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</si>
  <si>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</si>
  <si>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</si>
  <si>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</si>
  <si>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</si>
  <si>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</si>
  <si>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</si>
  <si>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</si>
  <si>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</si>
  <si>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</si>
  <si>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</si>
  <si>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</si>
  <si>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</si>
  <si>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</si>
  <si>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</si>
  <si>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</si>
  <si>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</si>
  <si>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</si>
  <si>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</si>
  <si>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</si>
  <si>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</si>
  <si>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</si>
  <si>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</si>
  <si>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</si>
  <si>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</si>
  <si>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</si>
  <si>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</si>
  <si>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</si>
  <si>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</si>
  <si>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</si>
  <si>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</si>
  <si>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</si>
  <si>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</si>
  <si>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</si>
  <si>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</si>
  <si>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</si>
  <si>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</si>
  <si>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</si>
  <si>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</si>
  <si>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</si>
  <si>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</si>
  <si>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</si>
  <si>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</si>
  <si>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</si>
  <si>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</si>
  <si>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</si>
  <si>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</si>
  <si>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</si>
  <si>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</si>
  <si>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</si>
  <si>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</si>
  <si>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</si>
  <si>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</si>
  <si>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</si>
  <si>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</si>
  <si>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</si>
  <si>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</si>
  <si>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</si>
  <si>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</si>
  <si>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</si>
  <si>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</si>
  <si>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</si>
  <si>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</si>
  <si>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</si>
  <si>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</si>
  <si>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</si>
  <si>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</si>
  <si>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</si>
  <si>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</si>
  <si>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</si>
  <si>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</si>
  <si>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</si>
  <si>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</si>
  <si>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</si>
  <si>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</si>
  <si>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</si>
  <si>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</si>
  <si>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</si>
  <si>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</si>
  <si>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</si>
  <si>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</si>
  <si>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</si>
  <si>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</si>
  <si>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</si>
  <si>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</si>
  <si>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</si>
  <si>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</si>
  <si>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</si>
  <si>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</si>
  <si>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</si>
  <si>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</si>
  <si>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</si>
  <si>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</si>
  <si>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</si>
  <si>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</si>
  <si>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</si>
  <si>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</si>
  <si>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</si>
  <si>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</si>
  <si>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</si>
  <si>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</si>
  <si>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</si>
  <si>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</si>
  <si>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</si>
  <si>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</si>
  <si>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</si>
  <si>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</si>
  <si>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</si>
  <si>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</si>
  <si>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</si>
  <si>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</si>
  <si>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</si>
  <si>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</si>
  <si>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</si>
  <si>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</si>
  <si>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</si>
  <si>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</si>
  <si>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</si>
  <si>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</si>
  <si>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</si>
  <si>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</si>
  <si>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</si>
  <si>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</si>
  <si>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</si>
  <si>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</si>
  <si>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</si>
  <si>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</si>
  <si>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</si>
  <si>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</si>
  <si>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</si>
  <si>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</si>
  <si>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</si>
  <si>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</si>
  <si>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</si>
  <si>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</si>
  <si>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</si>
  <si>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</si>
  <si>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</si>
  <si>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</si>
  <si>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</si>
  <si>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</si>
  <si>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</si>
  <si>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</si>
  <si>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</si>
  <si>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</si>
  <si>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</si>
  <si>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</si>
  <si>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</si>
  <si>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</si>
  <si>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</si>
  <si>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</si>
  <si>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</si>
  <si>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</si>
  <si>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</si>
  <si>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</si>
  <si>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</si>
  <si>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</si>
  <si>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</si>
  <si>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</si>
  <si>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</si>
  <si>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</si>
  <si>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</si>
  <si>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</si>
  <si>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</si>
  <si>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</si>
  <si>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</si>
  <si>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</si>
  <si>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</si>
  <si>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</si>
  <si>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</si>
  <si>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</si>
  <si>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</si>
  <si>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</si>
  <si>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</si>
  <si>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</si>
  <si>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</si>
  <si>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</si>
  <si>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</si>
  <si>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</si>
  <si>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</si>
  <si>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</si>
  <si>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</si>
  <si>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</si>
  <si>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</si>
  <si>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</si>
  <si>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</si>
  <si>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</si>
  <si>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</si>
  <si>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</si>
  <si>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</si>
  <si>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</si>
  <si>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</si>
  <si>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</si>
  <si>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</si>
  <si>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</si>
  <si>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</si>
  <si>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</si>
  <si>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</si>
  <si>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</si>
  <si>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</si>
  <si>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</si>
  <si>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</si>
  <si>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</si>
  <si>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</si>
  <si>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</si>
  <si>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</si>
  <si>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</si>
  <si>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</si>
  <si>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</si>
  <si>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</si>
  <si>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</si>
  <si>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</si>
  <si>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</si>
  <si>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</si>
  <si>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</si>
  <si>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</si>
  <si>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</si>
  <si>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</si>
  <si>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</si>
  <si>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</si>
  <si>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</si>
  <si>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</si>
  <si>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</si>
  <si>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</si>
  <si>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</si>
  <si>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</si>
  <si>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</si>
  <si>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</si>
  <si>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</si>
  <si>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</si>
  <si>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</si>
  <si>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</si>
  <si>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</si>
  <si>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</si>
  <si>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</si>
  <si>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</si>
  <si>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</si>
  <si>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</si>
  <si>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</si>
  <si>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</si>
  <si>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</si>
  <si>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</si>
  <si>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</si>
  <si>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</si>
  <si>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</si>
  <si>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</si>
  <si>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</si>
  <si>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</si>
  <si>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</si>
  <si>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</si>
  <si>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</si>
  <si>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</si>
  <si>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</si>
  <si>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</si>
  <si>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</si>
  <si>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</si>
  <si>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</si>
  <si>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</si>
  <si>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</si>
  <si>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</si>
  <si>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</si>
  <si>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</si>
  <si>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</si>
  <si>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</si>
  <si>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</si>
  <si>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</si>
  <si>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</si>
  <si>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</si>
  <si>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</si>
  <si>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</si>
  <si>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</si>
  <si>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</si>
  <si>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</si>
  <si>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</si>
  <si>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</si>
  <si>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</si>
  <si>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</si>
  <si>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</si>
  <si>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</si>
  <si>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</si>
  <si>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</si>
  <si>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</si>
  <si>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</si>
  <si>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</si>
  <si>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</si>
  <si>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</si>
  <si>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</si>
  <si>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</si>
  <si>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</si>
  <si>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</si>
  <si>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</si>
  <si>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</si>
  <si>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</si>
  <si>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</si>
  <si>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</si>
  <si>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</si>
  <si>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</si>
  <si>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</si>
  <si>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</si>
  <si>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</si>
  <si>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</si>
  <si>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</si>
  <si>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</si>
  <si>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</si>
  <si>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</si>
  <si>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</si>
  <si>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</si>
  <si>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</si>
  <si>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</si>
  <si>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</si>
  <si>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</si>
  <si>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</si>
  <si>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</si>
  <si>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</si>
  <si>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</si>
  <si>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</si>
  <si>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</si>
  <si>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</si>
  <si>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</si>
  <si>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</si>
  <si>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</si>
  <si>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</si>
  <si>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</si>
  <si>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</si>
  <si>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</si>
  <si>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</si>
  <si>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</si>
  <si>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</si>
  <si>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</si>
  <si>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</si>
  <si>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</si>
  <si>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</si>
  <si>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</si>
  <si>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</si>
  <si>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</si>
  <si>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</si>
  <si>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</si>
  <si>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</si>
  <si>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</si>
  <si>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</si>
  <si>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</si>
  <si>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</si>
  <si>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</si>
  <si>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</si>
  <si>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</si>
  <si>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</si>
  <si>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</si>
  <si>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</si>
  <si>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</si>
  <si>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</si>
  <si>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</si>
  <si>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</si>
  <si>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</si>
  <si>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</si>
  <si>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</si>
  <si>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</si>
  <si>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</si>
  <si>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</si>
  <si>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</si>
  <si>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</si>
  <si>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</si>
  <si>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</si>
  <si>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</si>
  <si>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</si>
  <si>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</si>
  <si>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</si>
  <si>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</si>
  <si>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</si>
  <si>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</si>
  <si>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</si>
  <si>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</si>
  <si>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</si>
  <si>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</si>
  <si>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</si>
  <si>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</si>
  <si>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</si>
  <si>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</si>
  <si>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</si>
  <si>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</si>
  <si>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</si>
  <si>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</si>
  <si>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</si>
  <si>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</si>
  <si>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</si>
  <si>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</si>
  <si>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</si>
  <si>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</si>
  <si>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</si>
  <si>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</si>
  <si>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</si>
  <si>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</si>
  <si>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</si>
  <si>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</si>
  <si>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</si>
  <si>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</si>
  <si>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</si>
  <si>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</si>
  <si>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</si>
  <si>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</si>
  <si>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</si>
  <si>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</si>
  <si>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</si>
  <si>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</si>
  <si>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</si>
  <si>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</si>
  <si>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</si>
  <si>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</si>
  <si>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</si>
  <si>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</si>
  <si>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</si>
  <si>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</si>
  <si>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</si>
  <si>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</si>
  <si>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</si>
  <si>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</si>
  <si>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</si>
  <si>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</si>
  <si>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</si>
  <si>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</si>
  <si>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</si>
  <si>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</si>
  <si>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</si>
  <si>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</si>
  <si>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</si>
  <si>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</si>
  <si>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</si>
  <si>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</si>
  <si>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</si>
  <si>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</si>
  <si>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</si>
  <si>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</si>
  <si>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</si>
  <si>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</si>
  <si>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</si>
  <si>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</si>
  <si>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</si>
  <si>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</si>
  <si>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</si>
  <si>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</si>
  <si>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</si>
  <si>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</si>
  <si>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</si>
  <si>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</si>
  <si>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</si>
  <si>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</si>
  <si>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</si>
  <si>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</si>
  <si>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</si>
  <si>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</si>
  <si>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</si>
  <si>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</si>
  <si>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</si>
  <si>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</si>
  <si>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</si>
  <si>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</si>
  <si>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</si>
  <si>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</si>
  <si>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</si>
  <si>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</si>
  <si>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</si>
  <si>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</si>
  <si>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</si>
  <si>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</si>
  <si>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</si>
  <si>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</si>
  <si>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</si>
  <si>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</si>
  <si>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</si>
  <si>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</si>
  <si>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</si>
  <si>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</si>
  <si>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</si>
  <si>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</si>
  <si>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</si>
  <si>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</si>
  <si>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</si>
  <si>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</si>
  <si>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</si>
  <si>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</si>
  <si>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</si>
  <si>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</si>
  <si>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</si>
  <si>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</si>
  <si>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</si>
  <si>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</si>
  <si>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</si>
  <si>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</si>
  <si>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</si>
  <si>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</si>
  <si>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</si>
  <si>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</si>
  <si>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</si>
  <si>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</si>
  <si>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</si>
  <si>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</si>
  <si>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</si>
  <si>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</si>
  <si>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</si>
  <si>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</si>
  <si>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</si>
  <si>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</si>
  <si>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</si>
  <si>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</si>
  <si>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</si>
  <si>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</si>
  <si>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</si>
  <si>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</si>
  <si>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</si>
  <si>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</si>
  <si>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</si>
  <si>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</si>
  <si>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</si>
  <si>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</si>
  <si>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</si>
  <si>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</si>
  <si>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</si>
  <si>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</si>
  <si>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</si>
  <si>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</si>
  <si>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</si>
  <si>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</si>
  <si>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</si>
  <si>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</si>
  <si>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</si>
  <si>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</si>
  <si>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</si>
  <si>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</si>
  <si>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</si>
  <si>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</si>
  <si>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</si>
  <si>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</si>
  <si>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</si>
  <si>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</si>
  <si>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</si>
  <si>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</si>
  <si>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</si>
  <si>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</si>
  <si>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</si>
  <si>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</si>
  <si>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</si>
  <si>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</si>
  <si>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</si>
  <si>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</si>
  <si>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</si>
  <si>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</si>
  <si>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</si>
  <si>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</si>
  <si>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</si>
  <si>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</si>
  <si>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</si>
  <si>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</si>
  <si>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</si>
  <si>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</si>
  <si>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</si>
  <si>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</si>
  <si>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</si>
  <si>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</si>
  <si>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</si>
  <si>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</si>
  <si>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</si>
  <si>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</si>
  <si>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</si>
  <si>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</si>
  <si>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</si>
  <si>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</si>
  <si>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</si>
  <si>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</si>
  <si>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</si>
  <si>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</si>
  <si>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</si>
  <si>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</si>
  <si>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</si>
  <si>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</si>
  <si>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</si>
  <si>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</si>
  <si>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</si>
  <si>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</si>
  <si>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</si>
  <si>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</si>
  <si>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</si>
  <si>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</si>
  <si>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</si>
  <si>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</si>
  <si>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</si>
  <si>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</si>
  <si>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</si>
  <si>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</si>
  <si>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</si>
  <si>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</si>
  <si>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</si>
  <si>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</si>
  <si>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</si>
  <si>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</si>
  <si>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</si>
  <si>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</si>
  <si>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</si>
  <si>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</si>
  <si>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</si>
  <si>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</si>
  <si>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</si>
  <si>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</si>
  <si>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</si>
  <si>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</si>
  <si>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</si>
  <si>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</si>
  <si>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</si>
  <si>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</si>
  <si>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</si>
  <si>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</si>
  <si>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</si>
  <si>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</si>
  <si>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</si>
  <si>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</si>
  <si>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</si>
  <si>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</si>
  <si>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</si>
  <si>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</si>
  <si>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</si>
  <si>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</si>
  <si>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</si>
  <si>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</si>
  <si>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</si>
  <si>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</si>
  <si>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</si>
  <si>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</si>
  <si>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</si>
  <si>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</si>
  <si>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</si>
  <si>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</si>
  <si>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</si>
  <si>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</si>
  <si>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</si>
  <si>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</si>
  <si>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</si>
  <si>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</si>
  <si>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</si>
  <si>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</si>
  <si>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</si>
  <si>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</si>
  <si>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</si>
  <si>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</si>
  <si>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</si>
  <si>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</si>
  <si>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</si>
  <si>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</si>
  <si>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</si>
  <si>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</si>
  <si>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</si>
  <si>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</si>
  <si>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</si>
  <si>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</si>
  <si>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</si>
  <si>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</si>
  <si>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</si>
  <si>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</si>
  <si>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</si>
  <si>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</si>
  <si>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</si>
  <si>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</si>
  <si>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</si>
  <si>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</si>
  <si>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</si>
  <si>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</si>
  <si>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</si>
  <si>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</si>
  <si>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</si>
  <si>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</si>
  <si>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</si>
  <si>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</si>
  <si>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</si>
  <si>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</si>
  <si>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</si>
  <si>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</si>
  <si>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</si>
  <si>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</si>
  <si>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</si>
  <si>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</si>
  <si>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</si>
  <si>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</si>
  <si>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</si>
  <si>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</si>
  <si>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</si>
  <si>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</si>
  <si>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</si>
  <si>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</si>
  <si>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</si>
  <si>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</si>
  <si>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</si>
  <si>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</si>
  <si>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</si>
  <si>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</si>
  <si>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</si>
  <si>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</si>
  <si>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</si>
  <si>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</si>
  <si>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</si>
  <si>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</si>
  <si>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</si>
  <si>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</si>
  <si>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</si>
  <si>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</si>
  <si>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</si>
  <si>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</si>
  <si>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</si>
  <si>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</si>
  <si>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</si>
  <si>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</si>
  <si>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</si>
  <si>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</si>
  <si>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</si>
  <si>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</si>
  <si>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</si>
  <si>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</si>
  <si>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</si>
  <si>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</si>
  <si>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</si>
  <si>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</si>
  <si>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</si>
  <si>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</si>
  <si>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</si>
  <si>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</si>
  <si>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</si>
  <si>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</si>
  <si>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</si>
  <si>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</si>
  <si>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</si>
  <si>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</si>
  <si>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</si>
  <si>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</si>
  <si>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</si>
  <si>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</si>
  <si>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</si>
  <si>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</si>
  <si>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</si>
  <si>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</si>
  <si>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</si>
  <si>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</si>
  <si>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</si>
  <si>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</si>
  <si>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</si>
  <si>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</si>
  <si>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</si>
  <si>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</si>
  <si>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</si>
  <si>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</si>
  <si>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</si>
  <si>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</si>
  <si>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</si>
  <si>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</si>
  <si>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</si>
  <si>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</si>
  <si>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</si>
  <si>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</si>
  <si>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</si>
  <si>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</si>
  <si>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</si>
  <si>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</si>
  <si>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</si>
  <si>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</si>
  <si>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</si>
  <si>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</si>
  <si>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</si>
  <si>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</si>
  <si>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</si>
  <si>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</si>
  <si>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</si>
  <si>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</si>
  <si>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</si>
  <si>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</si>
  <si>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</si>
  <si>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</si>
  <si>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</si>
  <si>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</si>
  <si>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</si>
  <si>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</si>
  <si>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</si>
  <si>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</si>
  <si>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</si>
  <si>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</si>
  <si>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</si>
  <si>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</si>
  <si>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</si>
  <si>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</si>
  <si>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</si>
  <si>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</si>
  <si>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</si>
  <si>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</si>
  <si>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</si>
  <si>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</si>
  <si>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</si>
  <si>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</si>
  <si>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</si>
  <si>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</si>
  <si>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</si>
  <si>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</si>
  <si>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</si>
  <si>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</si>
  <si>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</si>
  <si>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</si>
  <si>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</si>
  <si>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</si>
  <si>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</si>
  <si>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</si>
  <si>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</si>
  <si>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</si>
  <si>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</si>
  <si>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</si>
  <si>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</si>
  <si>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</si>
  <si>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</si>
  <si>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</si>
  <si>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</si>
  <si>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</si>
  <si>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</si>
  <si>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</si>
  <si>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</si>
  <si>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</si>
  <si>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</si>
  <si>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</si>
  <si>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</si>
  <si>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</si>
  <si>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</si>
  <si>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</si>
  <si>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</si>
  <si>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</si>
  <si>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</si>
  <si>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</si>
  <si>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</si>
  <si>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</si>
  <si>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</si>
  <si>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</si>
  <si>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</si>
  <si>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</si>
  <si>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</si>
  <si>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</si>
  <si>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</si>
  <si>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</si>
  <si>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</si>
  <si>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</si>
  <si>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</si>
  <si>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</si>
  <si>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</si>
  <si>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</si>
  <si>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</si>
  <si>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</si>
  <si>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</si>
  <si>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</si>
  <si>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</si>
  <si>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</si>
  <si>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</si>
  <si>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</si>
  <si>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</si>
  <si>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</si>
  <si>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</si>
  <si>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</si>
  <si>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</si>
  <si>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</si>
  <si>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</si>
  <si>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</si>
  <si>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</si>
  <si>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</si>
  <si>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</si>
  <si>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</si>
  <si>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</si>
  <si>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</si>
  <si>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</si>
  <si>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</si>
  <si>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</si>
  <si>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</si>
  <si>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</si>
  <si>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</si>
  <si>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</si>
  <si>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</si>
  <si>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</si>
  <si>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</si>
  <si>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</si>
  <si>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</si>
  <si>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</si>
  <si>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</si>
  <si>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</si>
  <si>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</si>
  <si>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</si>
  <si>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</si>
  <si>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</si>
  <si>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</si>
  <si>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</si>
  <si>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</si>
  <si>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</si>
  <si>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</si>
  <si>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</si>
  <si>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</si>
  <si>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</si>
  <si>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</si>
  <si>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</si>
  <si>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</si>
  <si>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</si>
  <si>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</si>
  <si>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</si>
  <si>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</si>
  <si>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</si>
  <si>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</si>
  <si>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</si>
  <si>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</si>
  <si>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</si>
  <si>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</si>
  <si>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</si>
  <si>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</si>
  <si>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</si>
  <si>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</si>
  <si>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</si>
  <si>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</si>
  <si>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</si>
  <si>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</si>
  <si>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</si>
  <si>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</si>
  <si>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</si>
  <si>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</si>
  <si>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</si>
  <si>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</si>
  <si>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</si>
  <si>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</si>
  <si>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</si>
  <si>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</si>
  <si>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</si>
  <si>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</si>
  <si>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</si>
  <si>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</si>
  <si>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</si>
  <si>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</si>
  <si>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</si>
  <si>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</si>
  <si>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</si>
  <si>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</si>
  <si>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</si>
  <si>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</si>
  <si>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</si>
  <si>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</si>
  <si>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</si>
  <si>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</si>
  <si>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</si>
  <si>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</si>
  <si>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</si>
  <si>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</si>
  <si>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</si>
  <si>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</si>
  <si>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</si>
  <si>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</si>
  <si>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</si>
  <si>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</si>
  <si>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</si>
  <si>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</si>
  <si>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</si>
  <si>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</si>
  <si>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</si>
  <si>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</si>
  <si>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</si>
  <si>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</si>
  <si>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</si>
  <si>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</si>
  <si>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</si>
  <si>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</si>
  <si>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</si>
  <si>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</si>
  <si>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</si>
  <si>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</si>
  <si>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</si>
  <si>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</si>
  <si>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</si>
  <si>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</si>
  <si>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</si>
  <si>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</si>
  <si>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</si>
  <si>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</si>
  <si>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</si>
  <si>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</si>
  <si>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</si>
  <si>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</si>
  <si>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</si>
  <si>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</si>
  <si>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</si>
  <si>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</si>
  <si>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</si>
  <si>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</si>
  <si>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</si>
  <si>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</si>
  <si>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</si>
  <si>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</si>
  <si>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</si>
  <si>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</si>
  <si>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</si>
  <si>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</si>
  <si>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</si>
  <si>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</si>
  <si>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</si>
  <si>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</si>
  <si>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</si>
  <si>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</si>
  <si>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</si>
  <si>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</si>
  <si>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</si>
  <si>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</si>
  <si>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</si>
  <si>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</si>
  <si>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</si>
  <si>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</si>
  <si>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</si>
  <si>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</si>
  <si>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</si>
  <si>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</si>
  <si>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</si>
  <si>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</si>
  <si>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</si>
  <si>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</si>
  <si>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</si>
  <si>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</si>
  <si>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</si>
  <si>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</si>
  <si>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</si>
  <si>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</si>
  <si>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</si>
  <si>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</si>
  <si>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</si>
  <si>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</si>
  <si>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</si>
  <si>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</si>
  <si>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</si>
  <si>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</si>
  <si>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</si>
  <si>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</si>
  <si>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</si>
  <si>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</si>
  <si>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</si>
  <si>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</si>
  <si>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</si>
  <si>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</si>
  <si>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</si>
  <si>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</si>
  <si>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</si>
  <si>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</si>
  <si>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</si>
  <si>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</si>
  <si>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</si>
  <si>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</si>
  <si>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</si>
  <si>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</si>
  <si>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</si>
  <si>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</si>
  <si>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</si>
  <si>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</si>
  <si>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</si>
  <si>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</si>
  <si>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</si>
  <si>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</si>
  <si>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</si>
  <si>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</si>
  <si>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</si>
  <si>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</si>
  <si>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</si>
  <si>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</si>
  <si>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</si>
  <si>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</si>
  <si>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</si>
  <si>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</si>
  <si>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</si>
  <si>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</si>
  <si>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</si>
  <si>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</si>
  <si>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</si>
  <si>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</si>
  <si>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</si>
  <si>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</si>
  <si>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</si>
  <si>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</si>
  <si>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</si>
  <si>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</si>
  <si>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</si>
  <si>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</si>
  <si>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</si>
  <si>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</si>
  <si>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</si>
  <si>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</si>
  <si>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</si>
  <si>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</si>
  <si>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</si>
  <si>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</si>
  <si>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</si>
  <si>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</si>
  <si>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</si>
  <si>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</si>
  <si>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</si>
  <si>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</si>
  <si>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</si>
  <si>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</si>
  <si>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</si>
  <si>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</si>
  <si>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</si>
  <si>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</si>
  <si>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</si>
  <si>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</si>
  <si>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</si>
  <si>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</si>
  <si>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</si>
  <si>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</si>
  <si>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</si>
  <si>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</si>
  <si>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</si>
  <si>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</si>
  <si>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</si>
  <si>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</si>
  <si>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</si>
  <si>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</si>
  <si>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</si>
  <si>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</si>
  <si>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</si>
  <si>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</si>
  <si>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</si>
  <si>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</si>
  <si>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</si>
  <si>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</si>
  <si>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</si>
  <si>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</si>
  <si>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</si>
  <si>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</si>
  <si>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</si>
  <si>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</si>
  <si>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</si>
  <si>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</si>
  <si>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</si>
  <si>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</si>
  <si>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</si>
  <si>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</si>
  <si>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</si>
  <si>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</si>
  <si>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</si>
  <si>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</si>
  <si>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</si>
  <si>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</si>
  <si>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</si>
  <si>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</si>
  <si>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</si>
  <si>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</si>
  <si>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</si>
  <si>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</si>
  <si>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</si>
  <si>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</si>
  <si>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</si>
  <si>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</si>
  <si>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</si>
  <si>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</si>
  <si>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</si>
  <si>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</si>
  <si>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</si>
  <si>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</si>
  <si>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</si>
  <si>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</si>
  <si>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</si>
  <si>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</si>
  <si>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</si>
  <si>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</si>
  <si>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</si>
  <si>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</si>
  <si>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</si>
  <si>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</si>
  <si>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</si>
  <si>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</si>
  <si>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</si>
  <si>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</si>
  <si>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</si>
  <si>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</si>
  <si>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</si>
  <si>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</si>
  <si>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</si>
  <si>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</si>
  <si>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</si>
  <si>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</si>
  <si>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</si>
  <si>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</si>
  <si>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</si>
  <si>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</si>
  <si>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</si>
  <si>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</si>
  <si>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</si>
  <si>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</si>
  <si>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</si>
  <si>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</si>
  <si>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</si>
  <si>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</si>
  <si>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</si>
  <si>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</si>
  <si>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</si>
  <si>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</si>
  <si>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</si>
  <si>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</si>
  <si>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</si>
  <si>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</si>
  <si>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</si>
  <si>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</si>
  <si>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</si>
  <si>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</si>
  <si>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</si>
  <si>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</si>
  <si>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</si>
  <si>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</si>
  <si>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</si>
  <si>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</si>
  <si>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</si>
  <si>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</si>
  <si>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</si>
  <si>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</si>
  <si>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</si>
  <si>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</si>
  <si>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</si>
  <si>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</si>
  <si>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</si>
  <si>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</si>
  <si>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</si>
  <si>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</si>
  <si>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</si>
  <si>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</si>
  <si>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</si>
  <si>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</si>
  <si>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</si>
  <si>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</si>
  <si>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</si>
  <si>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</si>
  <si>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</si>
  <si>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</si>
  <si>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</si>
  <si>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</si>
  <si>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</si>
  <si>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</si>
  <si>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</si>
  <si>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</si>
  <si>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</si>
  <si>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</si>
  <si>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</si>
  <si>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</si>
  <si>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</si>
  <si>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</si>
  <si>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</si>
  <si>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</si>
  <si>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</si>
  <si>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</si>
  <si>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</si>
  <si>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</si>
  <si>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</si>
  <si>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</si>
  <si>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</si>
  <si>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</si>
  <si>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</si>
  <si>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</si>
  <si>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</si>
  <si>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</si>
  <si>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</si>
  <si>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</si>
  <si>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</si>
  <si>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</si>
  <si>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</si>
  <si>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</si>
  <si>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</si>
  <si>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</si>
  <si>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</si>
  <si>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</si>
  <si>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</si>
  <si>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</si>
  <si>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</si>
  <si>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</si>
  <si>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</si>
  <si>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</si>
  <si>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</si>
  <si>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</si>
  <si>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</si>
  <si>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</si>
  <si>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</si>
  <si>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</si>
  <si>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</si>
  <si>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</si>
  <si>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</si>
  <si>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</si>
  <si>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</si>
  <si>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</si>
  <si>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</si>
  <si>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</si>
  <si>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</si>
  <si>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</si>
  <si>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</si>
  <si>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</si>
  <si>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</si>
  <si>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</si>
  <si>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</si>
  <si>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</si>
  <si>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</si>
  <si>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</si>
  <si>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</si>
  <si>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</si>
  <si>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</si>
  <si>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</si>
  <si>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</si>
  <si>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</si>
  <si>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</si>
  <si>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</si>
  <si>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</si>
  <si>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</si>
  <si>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</si>
  <si>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</si>
  <si>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</si>
  <si>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</si>
  <si>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</si>
  <si>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</si>
  <si>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</si>
  <si>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</si>
  <si>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</si>
  <si>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</si>
  <si>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</si>
  <si>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</si>
  <si>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</si>
  <si>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</si>
  <si>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</si>
  <si>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</si>
  <si>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</si>
  <si>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</si>
  <si>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</si>
  <si>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</si>
  <si>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</si>
  <si>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</si>
  <si>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</si>
  <si>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</si>
  <si>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</si>
  <si>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</si>
  <si>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</si>
  <si>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</si>
  <si>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</si>
  <si>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</si>
  <si>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</si>
  <si>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</si>
  <si>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</si>
  <si>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</si>
  <si>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</si>
  <si>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</si>
  <si>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</si>
  <si>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</si>
  <si>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</si>
  <si>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</si>
  <si>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</si>
  <si>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</si>
  <si>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</si>
  <si>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</si>
  <si>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</si>
  <si>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</si>
  <si>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</si>
  <si>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</si>
  <si>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</si>
  <si>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</si>
  <si>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</si>
  <si>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</si>
  <si>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</si>
  <si>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</si>
  <si>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</si>
  <si>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</si>
  <si>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</si>
  <si>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</si>
  <si>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</si>
  <si>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</si>
  <si>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</si>
  <si>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</si>
  <si>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</si>
  <si>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</si>
  <si>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</si>
  <si>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</si>
  <si>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</si>
  <si>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</si>
  <si>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</si>
  <si>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</si>
  <si>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</si>
  <si>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</si>
  <si>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</si>
  <si>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</si>
  <si>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</si>
  <si>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</si>
  <si>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</si>
  <si>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</si>
  <si>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</si>
  <si>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</si>
  <si>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</si>
  <si>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</si>
  <si>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</si>
  <si>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</si>
  <si>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</si>
  <si>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</si>
  <si>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</si>
  <si>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</si>
  <si>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</si>
  <si>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</si>
  <si>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</si>
  <si>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</si>
  <si>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</si>
  <si>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</si>
  <si>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</si>
  <si>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</si>
  <si>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</si>
  <si>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</si>
  <si>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</si>
  <si>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</si>
  <si>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</si>
  <si>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</si>
  <si>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</si>
  <si>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</si>
  <si>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</si>
  <si>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</si>
  <si>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</si>
  <si>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</si>
  <si>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</si>
  <si>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</si>
  <si>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</si>
  <si>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</si>
  <si>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</si>
  <si>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</si>
  <si>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</si>
  <si>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</si>
  <si>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</si>
  <si>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</si>
  <si>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</si>
  <si>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</si>
  <si>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</si>
  <si>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</si>
  <si>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</si>
  <si>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</si>
  <si>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</si>
  <si>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</si>
  <si>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</si>
  <si>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</si>
  <si>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</si>
  <si>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</si>
  <si>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</si>
  <si>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</si>
  <si>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</si>
  <si>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</si>
  <si>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</si>
  <si>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</si>
  <si>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</si>
  <si>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</si>
  <si>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</si>
  <si>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</si>
  <si>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</si>
  <si>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</si>
  <si>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</si>
  <si>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</si>
  <si>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</si>
  <si>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</si>
  <si>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</si>
  <si>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</si>
  <si>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</si>
  <si>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</si>
  <si>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</si>
  <si>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</si>
  <si>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</si>
  <si>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</si>
  <si>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</si>
  <si>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</si>
  <si>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</si>
  <si>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</si>
  <si>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</si>
  <si>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</si>
  <si>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</si>
  <si>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</si>
  <si>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</si>
  <si>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</si>
  <si>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</si>
  <si>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</si>
  <si>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</si>
  <si>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</si>
  <si>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</si>
  <si>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</si>
  <si>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</si>
  <si>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</si>
  <si>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</si>
  <si>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</si>
  <si>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</si>
  <si>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</si>
  <si>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</si>
  <si>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</si>
  <si>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</si>
  <si>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</si>
  <si>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</si>
  <si>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</si>
  <si>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</si>
  <si>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</si>
  <si>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</si>
  <si>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</si>
  <si>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</si>
  <si>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</si>
  <si>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</si>
  <si>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</si>
  <si>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</si>
  <si>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</si>
  <si>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</si>
  <si>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</si>
  <si>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</si>
  <si>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</si>
  <si>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</si>
  <si>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</si>
  <si>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</si>
  <si>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</si>
  <si>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</si>
  <si>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</si>
  <si>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</si>
  <si>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</si>
  <si>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</si>
  <si>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</si>
  <si>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</si>
  <si>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</si>
  <si>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</si>
  <si>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</si>
  <si>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</si>
  <si>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</si>
  <si>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</si>
  <si>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</si>
  <si>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</si>
  <si>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</si>
  <si>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</si>
  <si>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</si>
  <si>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</si>
  <si>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</si>
  <si>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</si>
  <si>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</si>
  <si>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</si>
  <si>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</si>
  <si>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</si>
  <si>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</si>
  <si>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</si>
  <si>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</si>
  <si>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</si>
  <si>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</si>
  <si>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</si>
  <si>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</si>
  <si>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</si>
  <si>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</si>
  <si>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</si>
  <si>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</si>
  <si>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</si>
  <si>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</si>
  <si>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</si>
  <si>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</si>
  <si>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</si>
  <si>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</si>
  <si>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</si>
  <si>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</si>
  <si>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</si>
  <si>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</si>
  <si>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</si>
  <si>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</si>
  <si>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</si>
  <si>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</si>
  <si>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</si>
  <si>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</si>
  <si>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</si>
  <si>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</si>
  <si>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</si>
  <si>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</si>
  <si>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</si>
  <si>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</si>
  <si>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</si>
  <si>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</si>
  <si>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</si>
  <si>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</si>
  <si>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</si>
  <si>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</si>
  <si>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</si>
  <si>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</si>
  <si>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</si>
  <si>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</si>
  <si>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</si>
  <si>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</si>
  <si>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</si>
  <si>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</si>
  <si>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</si>
  <si>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</si>
  <si>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</si>
  <si>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</si>
  <si>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</si>
  <si>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</si>
  <si>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</si>
  <si>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</si>
  <si>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</si>
  <si>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</si>
  <si>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</si>
  <si>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</si>
  <si>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</si>
  <si>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</si>
  <si>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</si>
  <si>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</si>
  <si>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</si>
  <si>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</si>
  <si>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</si>
  <si>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</si>
  <si>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</si>
  <si>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</si>
  <si>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</si>
  <si>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</si>
  <si>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</si>
  <si>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</si>
  <si>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</si>
  <si>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</si>
  <si>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</si>
  <si>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</si>
  <si>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</si>
  <si>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</si>
  <si>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</si>
  <si>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</si>
  <si>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</si>
  <si>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</si>
  <si>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</si>
  <si>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</si>
  <si>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</si>
  <si>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</si>
  <si>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</si>
  <si>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</si>
  <si>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</si>
  <si>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</si>
  <si>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</si>
  <si>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</si>
  <si>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</si>
  <si>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</si>
  <si>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</si>
  <si>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</si>
  <si>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</si>
  <si>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</si>
  <si>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</si>
  <si>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</si>
  <si>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</si>
  <si>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</si>
  <si>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</si>
  <si>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</si>
  <si>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</si>
  <si>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</si>
  <si>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</si>
  <si>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</si>
  <si>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</si>
  <si>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</si>
  <si>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</si>
  <si>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</si>
  <si>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</si>
  <si>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</si>
  <si>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</si>
  <si>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</si>
  <si>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</si>
  <si>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</si>
  <si>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</si>
  <si>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</si>
  <si>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</si>
  <si>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</si>
  <si>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</si>
  <si>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</si>
  <si>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</si>
  <si>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</si>
  <si>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</si>
  <si>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</si>
  <si>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</si>
  <si>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</si>
  <si>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</si>
  <si>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</si>
  <si>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</si>
  <si>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</si>
  <si>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</si>
  <si>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</si>
  <si>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</si>
  <si>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</si>
  <si>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</si>
  <si>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</si>
  <si>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</si>
  <si>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</si>
  <si>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</si>
  <si>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</si>
  <si>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</si>
  <si>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</si>
  <si>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</si>
  <si>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</si>
  <si>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</si>
  <si>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</si>
  <si>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</si>
  <si>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</si>
  <si>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</si>
  <si>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</si>
  <si>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</si>
  <si>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</si>
  <si>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</si>
  <si>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</si>
  <si>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</si>
  <si>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</si>
  <si>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</si>
  <si>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</si>
  <si>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</si>
  <si>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</si>
  <si>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</si>
  <si>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</si>
  <si>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</si>
  <si>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</si>
  <si>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</si>
  <si>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</si>
  <si>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</si>
  <si>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</si>
  <si>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</si>
  <si>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</si>
  <si>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</si>
  <si>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</si>
  <si>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</si>
  <si>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</si>
  <si>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</si>
  <si>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</si>
  <si>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</si>
  <si>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</si>
  <si>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</si>
  <si>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</si>
  <si>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</si>
  <si>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</si>
  <si>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</si>
  <si>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</si>
  <si>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</si>
  <si>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</si>
  <si>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</si>
  <si>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</si>
  <si>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</si>
  <si>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</si>
  <si>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</si>
  <si>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</si>
  <si>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</si>
  <si>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</si>
  <si>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</si>
  <si>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</si>
  <si>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</si>
  <si>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</si>
  <si>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</si>
  <si>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</si>
  <si>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</si>
  <si>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</si>
  <si>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</si>
  <si>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</si>
  <si>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</si>
  <si>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</si>
  <si>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</si>
  <si>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</si>
  <si>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</si>
  <si>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</si>
  <si>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</si>
  <si>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</si>
  <si>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</si>
  <si>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</si>
  <si>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</si>
  <si>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</si>
  <si>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</si>
  <si>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</si>
  <si>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</si>
  <si>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</si>
  <si>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</si>
  <si>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</si>
  <si>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</si>
  <si>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</si>
  <si>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</si>
  <si>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</si>
  <si>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</si>
  <si>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</si>
  <si>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</si>
  <si>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</si>
  <si>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</si>
  <si>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</si>
  <si>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</si>
  <si>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</si>
  <si>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</si>
  <si>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</si>
  <si>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</si>
  <si>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</si>
  <si>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</si>
  <si>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</si>
  <si>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</si>
  <si>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</si>
  <si>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</si>
  <si>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</si>
  <si>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</si>
  <si>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</si>
  <si>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</si>
  <si>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</si>
  <si>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</si>
  <si>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</si>
  <si>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</si>
  <si>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</si>
  <si>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</si>
  <si>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</si>
  <si>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</si>
  <si>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</si>
  <si>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</si>
  <si>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</si>
  <si>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</si>
  <si>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</si>
  <si>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</si>
  <si>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</si>
  <si>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</si>
  <si>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</si>
  <si>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</si>
  <si>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</si>
  <si>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</si>
  <si>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</si>
  <si>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</si>
  <si>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</si>
  <si>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</si>
  <si>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</si>
  <si>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</si>
  <si>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</si>
  <si>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</si>
  <si>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</si>
  <si>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</si>
  <si>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</si>
  <si>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</si>
  <si>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</si>
  <si>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</si>
  <si>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</si>
  <si>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</si>
  <si>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</si>
  <si>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</si>
  <si>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</si>
  <si>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</si>
  <si>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</si>
  <si>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</si>
  <si>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</si>
  <si>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</si>
  <si>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</si>
  <si>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</si>
  <si>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</si>
  <si>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</si>
  <si>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</si>
  <si>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</si>
  <si>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</si>
  <si>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</si>
  <si>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</si>
  <si>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</si>
  <si>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</si>
  <si>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</si>
  <si>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</si>
  <si>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</si>
  <si>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</si>
  <si>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</si>
  <si>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</si>
  <si>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</si>
  <si>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</si>
  <si>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</si>
  <si>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</si>
  <si>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</si>
  <si>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</si>
  <si>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</si>
  <si>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</si>
  <si>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</si>
  <si>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</si>
  <si>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</si>
  <si>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</si>
  <si>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</si>
  <si>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</si>
  <si>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</si>
  <si>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</si>
  <si>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</si>
  <si>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</si>
  <si>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</si>
  <si>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</si>
  <si>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</si>
  <si>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</si>
  <si>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</si>
  <si>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</si>
  <si>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</si>
  <si>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</si>
  <si>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</si>
  <si>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</si>
  <si>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</si>
  <si>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</si>
  <si>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</si>
  <si>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</si>
  <si>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</si>
  <si>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</si>
  <si>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</si>
  <si>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</si>
  <si>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</si>
  <si>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</si>
  <si>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</si>
  <si>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</si>
  <si>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</si>
  <si>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</si>
  <si>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</si>
  <si>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</si>
  <si>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</si>
  <si>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</si>
  <si>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</si>
  <si>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</si>
  <si>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</si>
  <si>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</si>
  <si>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</si>
  <si>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</si>
  <si>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</si>
  <si>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</si>
  <si>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</si>
  <si>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</si>
  <si>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</si>
  <si>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</si>
  <si>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</si>
  <si>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</si>
  <si>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</si>
  <si>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</si>
  <si>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</si>
  <si>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</si>
  <si>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</si>
  <si>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</si>
  <si>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</si>
  <si>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</si>
  <si>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</si>
  <si>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</si>
  <si>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</si>
  <si>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</si>
  <si>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</si>
  <si>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</si>
  <si>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</si>
  <si>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</si>
  <si>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</si>
  <si>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</si>
  <si>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</si>
  <si>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</si>
  <si>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</si>
  <si>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</si>
  <si>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</si>
  <si>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</si>
  <si>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</si>
  <si>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</si>
  <si>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</si>
  <si>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</si>
  <si>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</si>
  <si>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</si>
  <si>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</si>
  <si>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</si>
  <si>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</si>
  <si>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</si>
  <si>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</si>
  <si>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</si>
  <si>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</si>
  <si>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</si>
  <si>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</si>
  <si>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</si>
  <si>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</si>
  <si>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</si>
  <si>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</si>
  <si>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</si>
  <si>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</si>
  <si>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</si>
  <si>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</si>
  <si>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</si>
  <si>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</si>
  <si>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</si>
  <si>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</si>
  <si>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</si>
  <si>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</si>
  <si>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</si>
  <si>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</si>
  <si>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</si>
  <si>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</si>
  <si>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</si>
  <si>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</si>
  <si>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</si>
  <si>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</si>
  <si>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</si>
  <si>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</si>
  <si>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</si>
  <si>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</si>
  <si>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</si>
  <si>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</si>
  <si>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</si>
  <si>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</si>
  <si>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</si>
  <si>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</si>
  <si>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</si>
  <si>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</si>
  <si>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</si>
  <si>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</si>
  <si>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</si>
  <si>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</si>
  <si>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</si>
  <si>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</si>
  <si>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</si>
  <si>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</si>
  <si>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</si>
  <si>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</si>
  <si>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</si>
  <si>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</si>
  <si>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</si>
  <si>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</si>
  <si>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</si>
  <si>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</si>
  <si>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</si>
  <si>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</si>
  <si>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</si>
  <si>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</si>
  <si>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</si>
  <si>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</si>
  <si>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</si>
  <si>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</si>
  <si>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</si>
  <si>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</si>
  <si>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</si>
  <si>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</si>
  <si>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</si>
  <si>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</si>
  <si>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</si>
  <si>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</si>
  <si>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</si>
  <si>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</si>
  <si>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</si>
  <si>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</si>
  <si>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</si>
  <si>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</si>
  <si>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</si>
  <si>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</si>
  <si>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</si>
  <si>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</si>
  <si>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</si>
  <si>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</si>
  <si>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</si>
  <si>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</si>
  <si>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</si>
  <si>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</si>
  <si>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</si>
  <si>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</si>
  <si>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</si>
  <si>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</si>
  <si>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</si>
  <si>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</si>
  <si>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</si>
  <si>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</si>
  <si>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</si>
  <si>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</si>
  <si>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</si>
  <si>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</si>
  <si>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</si>
  <si>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</si>
  <si>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</si>
  <si>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</si>
  <si>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</si>
  <si>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</si>
  <si>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</si>
  <si>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</si>
  <si>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</si>
  <si>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</si>
  <si>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</si>
  <si>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</si>
  <si>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</si>
  <si>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</si>
  <si>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</si>
  <si>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</si>
  <si>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</si>
  <si>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</si>
  <si>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</si>
  <si>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</si>
  <si>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</si>
  <si>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</si>
  <si>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</si>
  <si>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</si>
  <si>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</si>
  <si>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</si>
  <si>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</si>
  <si>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</si>
  <si>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</si>
  <si>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</si>
  <si>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</si>
  <si>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</si>
  <si>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</si>
  <si>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</si>
  <si>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</si>
  <si>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</si>
  <si>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</si>
  <si>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</si>
  <si>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</si>
  <si>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</si>
  <si>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</si>
  <si>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</si>
  <si>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</si>
  <si>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</si>
  <si>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</si>
  <si>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</si>
  <si>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</si>
  <si>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</si>
  <si>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</si>
  <si>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</si>
  <si>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</si>
  <si>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</si>
  <si>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</si>
  <si>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</si>
  <si>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</si>
  <si>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</si>
  <si>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</si>
  <si>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</si>
  <si>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</si>
  <si>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</si>
  <si>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</si>
  <si>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</si>
  <si>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</si>
  <si>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</si>
  <si>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</si>
  <si>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</si>
  <si>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</si>
  <si>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</si>
  <si>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</si>
  <si>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</si>
  <si>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</si>
  <si>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</si>
  <si>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</si>
  <si>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</si>
  <si>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</si>
  <si>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</si>
  <si>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</si>
  <si>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</si>
  <si>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</si>
  <si>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</si>
  <si>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</si>
  <si>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</si>
  <si>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</si>
  <si>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</si>
  <si>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</si>
  <si>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</si>
  <si>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</si>
  <si>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</si>
  <si>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</si>
  <si>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</si>
  <si>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</si>
  <si>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</si>
  <si>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</si>
  <si>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</si>
  <si>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</si>
  <si>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</si>
  <si>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</si>
  <si>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</si>
  <si>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</si>
  <si>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</si>
  <si>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</si>
  <si>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</si>
  <si>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</si>
  <si>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</si>
  <si>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</si>
  <si>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</si>
  <si>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</si>
  <si>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</si>
  <si>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</si>
  <si>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</si>
  <si>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</si>
  <si>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</si>
  <si>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</si>
  <si>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</si>
  <si>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</si>
  <si>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</si>
  <si>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</si>
  <si>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</si>
  <si>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</si>
  <si>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</si>
  <si>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</si>
  <si>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</si>
  <si>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</si>
  <si>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</si>
  <si>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</si>
  <si>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</si>
  <si>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</si>
  <si>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</si>
  <si>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</si>
  <si>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</si>
  <si>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</si>
  <si>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</si>
  <si>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</si>
  <si>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</si>
  <si>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</si>
  <si>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</si>
  <si>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</si>
  <si>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</si>
  <si>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</si>
  <si>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</si>
  <si>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</si>
  <si>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</si>
  <si>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</si>
  <si>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</si>
  <si>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</si>
  <si>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</si>
  <si>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</si>
  <si>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</si>
  <si>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</si>
  <si>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</si>
  <si>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</si>
  <si>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</si>
  <si>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</si>
  <si>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</si>
  <si>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</si>
  <si>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</si>
  <si>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</si>
  <si>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</si>
  <si>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</si>
  <si>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</si>
  <si>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</si>
  <si>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</si>
  <si>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</si>
  <si>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</si>
  <si>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</si>
  <si>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</si>
  <si>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</si>
  <si>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</si>
  <si>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</si>
  <si>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</si>
  <si>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</si>
  <si>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</si>
  <si>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</si>
  <si>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</si>
  <si>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</si>
  <si>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</si>
  <si>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</si>
  <si>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</si>
  <si>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</si>
  <si>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</si>
  <si>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</si>
  <si>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</si>
  <si>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</si>
  <si>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</si>
  <si>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</si>
  <si>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</si>
  <si>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</si>
  <si>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</si>
  <si>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</si>
  <si>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</si>
  <si>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</si>
  <si>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</si>
  <si>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</si>
  <si>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</si>
  <si>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</si>
  <si>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</si>
  <si>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</si>
  <si>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</si>
  <si>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</si>
  <si>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</si>
  <si>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</si>
  <si>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</si>
  <si>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</si>
  <si>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</si>
  <si>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</si>
  <si>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</si>
  <si>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</si>
  <si>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</si>
  <si>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</si>
  <si>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</si>
  <si>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</si>
  <si>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</si>
  <si>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</si>
  <si>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</si>
  <si>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</si>
  <si>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</si>
  <si>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</si>
  <si>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</si>
  <si>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</si>
  <si>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</si>
  <si>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</si>
  <si>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</si>
  <si>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</si>
  <si>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</si>
  <si>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</si>
  <si>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</si>
  <si>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</si>
  <si>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</si>
  <si>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</si>
  <si>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</si>
  <si>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</si>
  <si>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</si>
  <si>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</si>
  <si>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</si>
  <si>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</si>
  <si>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</si>
  <si>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</si>
  <si>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</si>
  <si>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</si>
  <si>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</si>
  <si>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</si>
  <si>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</si>
  <si>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</si>
  <si>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</si>
  <si>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</si>
  <si>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</si>
  <si>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</si>
  <si>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</si>
  <si>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</si>
  <si>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</si>
  <si>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</si>
  <si>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</si>
  <si>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</si>
  <si>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</si>
  <si>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</si>
  <si>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</si>
  <si>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</si>
  <si>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</si>
  <si>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</si>
  <si>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</si>
  <si>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</si>
  <si>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</si>
  <si>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</si>
  <si>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</si>
  <si>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</si>
  <si>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</si>
  <si>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</si>
  <si>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</si>
  <si>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</si>
  <si>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</si>
  <si>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</si>
  <si>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</si>
  <si>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</si>
  <si>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</si>
  <si>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</si>
  <si>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</si>
  <si>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</si>
  <si>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</si>
  <si>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</si>
  <si>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</si>
  <si>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</si>
  <si>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</si>
  <si>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</si>
  <si>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</si>
  <si>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</si>
  <si>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</si>
  <si>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</si>
  <si>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</si>
  <si>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</si>
  <si>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</si>
  <si>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</si>
  <si>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</si>
  <si>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</si>
  <si>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</si>
  <si>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</si>
  <si>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</si>
  <si>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</si>
  <si>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</si>
  <si>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</si>
  <si>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</si>
  <si>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</si>
  <si>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</si>
  <si>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</si>
  <si>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</si>
  <si>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</si>
  <si>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</si>
  <si>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</si>
  <si>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</si>
  <si>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</si>
  <si>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</si>
  <si>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</si>
  <si>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</si>
  <si>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</si>
  <si>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</si>
  <si>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</si>
  <si>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</si>
  <si>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</si>
  <si>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</si>
  <si>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</si>
  <si>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</si>
  <si>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</si>
  <si>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</si>
  <si>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</si>
  <si>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</si>
  <si>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</si>
  <si>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</si>
  <si>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</si>
  <si>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</si>
  <si>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</si>
  <si>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</si>
  <si>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</si>
  <si>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</si>
  <si>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</si>
  <si>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</si>
  <si>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</si>
  <si>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</si>
  <si>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</si>
  <si>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</si>
  <si>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</si>
  <si>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</si>
  <si>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</si>
  <si>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</si>
  <si>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</si>
  <si>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</si>
  <si>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</si>
  <si>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</si>
  <si>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</si>
  <si>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</si>
  <si>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</si>
  <si>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</si>
  <si>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</si>
  <si>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</si>
  <si>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</si>
  <si>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</si>
  <si>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</si>
  <si>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</si>
  <si>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</si>
  <si>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</si>
  <si>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</si>
  <si>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</si>
  <si>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</si>
  <si>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</si>
  <si>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</si>
  <si>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</si>
  <si>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</si>
  <si>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</si>
  <si>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</si>
  <si>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</si>
  <si>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</si>
  <si>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</si>
  <si>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</si>
  <si>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</si>
  <si>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</si>
  <si>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</si>
  <si>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</si>
  <si>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</si>
  <si>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</si>
  <si>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</si>
  <si>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</si>
  <si>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</si>
  <si>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</si>
  <si>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</si>
  <si>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</si>
  <si>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</si>
  <si>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</si>
  <si>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</si>
  <si>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</si>
  <si>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</si>
  <si>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</si>
  <si>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</si>
  <si>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</si>
  <si>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</si>
  <si>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</si>
  <si>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</si>
  <si>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</si>
  <si>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</si>
  <si>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</si>
  <si>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</si>
  <si>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</si>
  <si>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</si>
  <si>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</si>
  <si>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</si>
  <si>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</si>
  <si>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</si>
  <si>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</si>
  <si>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</si>
  <si>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</si>
  <si>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</si>
  <si>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</si>
  <si>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</si>
  <si>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</si>
  <si>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</si>
  <si>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</si>
  <si>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</si>
  <si>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</si>
  <si>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</si>
  <si>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</si>
  <si>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</si>
  <si>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</si>
  <si>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</si>
  <si>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</si>
  <si>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</si>
  <si>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</si>
  <si>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</si>
  <si>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</si>
  <si>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</si>
  <si>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</si>
  <si>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</si>
  <si>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</si>
  <si>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</si>
  <si>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</si>
  <si>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</si>
  <si>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</si>
  <si>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</si>
  <si>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</si>
  <si>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</si>
  <si>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</si>
  <si>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</si>
  <si>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</si>
  <si>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</si>
  <si>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</si>
  <si>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</si>
  <si>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</si>
  <si>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</si>
  <si>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</si>
  <si>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</si>
  <si>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</si>
  <si>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</si>
  <si>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</si>
  <si>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</si>
  <si>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</si>
  <si>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</si>
  <si>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</si>
  <si>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</si>
  <si>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</si>
  <si>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</si>
  <si>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</si>
  <si>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</si>
  <si>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</si>
  <si>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</si>
  <si>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</si>
  <si>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</si>
  <si>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</si>
  <si>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</si>
  <si>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</si>
  <si>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</si>
  <si>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</si>
  <si>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</si>
  <si>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</si>
  <si>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</si>
  <si>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</si>
  <si>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</si>
  <si>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</si>
  <si>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</si>
  <si>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</si>
  <si>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</si>
  <si>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</si>
  <si>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</si>
  <si>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</si>
  <si>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</si>
  <si>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</si>
  <si>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</si>
  <si>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</si>
  <si>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</si>
  <si>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</si>
  <si>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</si>
  <si>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</si>
  <si>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</si>
  <si>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</si>
  <si>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</si>
  <si>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</si>
  <si>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</si>
  <si>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</si>
  <si>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</si>
  <si>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</si>
  <si>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</si>
  <si>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</si>
  <si>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</si>
  <si>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</si>
  <si>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</si>
  <si>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</si>
  <si>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</si>
  <si>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</si>
  <si>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</si>
  <si>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</si>
  <si>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</si>
  <si>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</si>
  <si>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</si>
  <si>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</si>
  <si>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</si>
  <si>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</si>
  <si>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</si>
  <si>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</si>
  <si>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</si>
  <si>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</si>
  <si>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</si>
  <si>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</si>
  <si>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</si>
  <si>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</si>
  <si>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</si>
  <si>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</si>
  <si>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</si>
  <si>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</si>
  <si>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</si>
  <si>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</si>
  <si>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</si>
  <si>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</si>
  <si>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</si>
  <si>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</si>
  <si>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</si>
  <si>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</si>
  <si>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</si>
  <si>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</si>
  <si>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</si>
  <si>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</si>
  <si>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</si>
  <si>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</si>
  <si>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</si>
  <si>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</si>
  <si>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</si>
  <si>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</si>
  <si>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</si>
  <si>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</si>
  <si>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</si>
  <si>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</si>
  <si>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</si>
  <si>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</si>
  <si>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</si>
  <si>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</si>
  <si>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</si>
  <si>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</si>
  <si>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</si>
  <si>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</si>
  <si>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</si>
  <si>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</si>
  <si>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</si>
  <si>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</si>
  <si>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</si>
  <si>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</si>
  <si>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</si>
  <si>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</si>
  <si>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</si>
  <si>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</si>
  <si>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</si>
  <si>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</si>
  <si>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</si>
  <si>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</si>
  <si>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</si>
  <si>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</si>
  <si>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</si>
  <si>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</si>
  <si>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</si>
  <si>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</si>
  <si>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</si>
  <si>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</si>
  <si>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</si>
  <si>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</si>
  <si>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</si>
  <si>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</si>
  <si>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</si>
  <si>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</si>
  <si>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</si>
  <si>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</si>
  <si>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</si>
  <si>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</si>
  <si>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</si>
  <si>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</si>
  <si>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</si>
  <si>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</si>
  <si>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</si>
  <si>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</si>
  <si>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</si>
  <si>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</si>
  <si>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</si>
  <si>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</si>
  <si>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</si>
  <si>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</si>
  <si>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</si>
  <si>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</si>
  <si>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</si>
  <si>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</si>
  <si>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</si>
  <si>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</si>
  <si>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</si>
  <si>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</si>
  <si>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</si>
  <si>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</si>
  <si>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</si>
  <si>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</si>
  <si>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</si>
  <si>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</si>
  <si>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</si>
  <si>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</si>
  <si>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</si>
  <si>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</si>
  <si>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</si>
  <si>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</si>
  <si>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</si>
  <si>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</si>
  <si>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</si>
  <si>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</si>
  <si>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</si>
  <si>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</si>
  <si>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</si>
  <si>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</si>
  <si>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</si>
  <si>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</si>
  <si>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</si>
  <si>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</si>
  <si>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</si>
  <si>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</si>
  <si>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</si>
  <si>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</si>
  <si>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</si>
  <si>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</si>
  <si>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</si>
  <si>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</si>
  <si>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</si>
  <si>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</si>
  <si>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</si>
  <si>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</si>
  <si>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</si>
  <si>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</si>
  <si>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</si>
  <si>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</si>
  <si>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</si>
  <si>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</si>
  <si>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</si>
  <si>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</si>
  <si>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</si>
  <si>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</si>
  <si>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</si>
  <si>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</si>
  <si>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</si>
  <si>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</si>
  <si>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</si>
  <si>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</si>
  <si>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</si>
  <si>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</si>
  <si>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</si>
  <si>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</si>
  <si>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</si>
  <si>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</si>
  <si>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</si>
  <si>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</si>
  <si>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</si>
  <si>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</si>
  <si>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</si>
  <si>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</si>
  <si>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</si>
  <si>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</si>
  <si>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</si>
  <si>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</si>
  <si>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</si>
  <si>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</si>
  <si>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</si>
  <si>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</si>
  <si>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</si>
  <si>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</si>
  <si>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</si>
  <si>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</si>
  <si>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</si>
  <si>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</si>
  <si>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</si>
  <si>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</si>
  <si>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</si>
  <si>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</si>
  <si>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</si>
  <si>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</si>
  <si>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</si>
  <si>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</si>
  <si>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</si>
  <si>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</si>
  <si>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</si>
  <si>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</si>
  <si>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</si>
  <si>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</si>
  <si>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</si>
  <si>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</si>
  <si>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</si>
  <si>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</si>
  <si>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</si>
  <si>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</si>
  <si>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</si>
  <si>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</si>
  <si>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</si>
  <si>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</si>
  <si>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</si>
  <si>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</si>
  <si>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</si>
  <si>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</si>
  <si>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</si>
  <si>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</si>
  <si>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</si>
  <si>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</si>
  <si>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</si>
  <si>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</si>
  <si>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</si>
  <si>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</si>
  <si>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</si>
  <si>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</si>
  <si>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</si>
  <si>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</si>
  <si>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</si>
  <si>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</si>
  <si>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</si>
  <si>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</si>
  <si>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</si>
  <si>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</si>
  <si>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</si>
  <si>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</si>
  <si>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</si>
  <si>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</si>
  <si>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</si>
  <si>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</si>
  <si>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</si>
  <si>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</si>
  <si>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</si>
  <si>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</si>
  <si>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</si>
  <si>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</si>
  <si>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</si>
  <si>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</si>
  <si>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</si>
  <si>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</si>
  <si>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</si>
  <si>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</si>
  <si>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</si>
  <si>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</si>
  <si>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</si>
  <si>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</si>
  <si>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</si>
  <si>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</si>
  <si>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</si>
  <si>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</si>
  <si>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</si>
  <si>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</si>
  <si>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</si>
  <si>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</si>
  <si>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</si>
  <si>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</si>
  <si>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</si>
  <si>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</si>
  <si>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</si>
  <si>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</si>
  <si>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</si>
  <si>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</si>
  <si>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</si>
  <si>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</si>
  <si>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</si>
  <si>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</si>
  <si>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</si>
  <si>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</si>
  <si>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</si>
  <si>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</si>
  <si>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</si>
  <si>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</si>
  <si>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</si>
  <si>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</si>
  <si>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</si>
  <si>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</si>
  <si>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</si>
  <si>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</si>
  <si>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</si>
  <si>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</si>
  <si>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</si>
  <si>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</si>
  <si>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</si>
  <si>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</si>
  <si>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</si>
  <si>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</si>
  <si>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</si>
  <si>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</si>
  <si>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</si>
  <si>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</si>
  <si>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</si>
  <si>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</si>
  <si>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</si>
  <si>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</si>
  <si>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</si>
  <si>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</si>
  <si>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</si>
  <si>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</si>
  <si>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</si>
  <si>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</si>
  <si>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</si>
  <si>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</si>
  <si>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</si>
  <si>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</si>
  <si>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</si>
  <si>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</si>
  <si>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</si>
  <si>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</si>
  <si>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</si>
  <si>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</si>
  <si>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</si>
  <si>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</si>
  <si>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</si>
  <si>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</si>
  <si>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</si>
  <si>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</si>
  <si>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</si>
  <si>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</si>
  <si>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</si>
  <si>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</si>
  <si>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</si>
  <si>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</si>
  <si>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</si>
  <si>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</si>
  <si>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</si>
  <si>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</si>
  <si>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</si>
  <si>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</si>
  <si>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</si>
  <si>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</si>
  <si>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</si>
  <si>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</si>
  <si>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</si>
  <si>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</si>
  <si>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</si>
  <si>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</si>
  <si>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</si>
  <si>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</si>
  <si>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</si>
  <si>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</si>
  <si>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</si>
  <si>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</si>
  <si>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</si>
  <si>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</si>
  <si>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</si>
  <si>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</si>
  <si>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</si>
  <si>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</si>
  <si>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</si>
  <si>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</si>
  <si>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</si>
  <si>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</si>
  <si>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</si>
  <si>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</si>
  <si>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</si>
  <si>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</si>
  <si>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</si>
  <si>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</si>
  <si>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</si>
  <si>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</si>
  <si>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</si>
  <si>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</si>
  <si>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</si>
  <si>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</si>
  <si>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</si>
  <si>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</si>
  <si>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</si>
  <si>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</si>
  <si>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</si>
  <si>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</si>
  <si>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</si>
  <si>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</si>
  <si>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</si>
  <si>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</si>
  <si>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</si>
  <si>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</si>
  <si>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</si>
  <si>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</si>
  <si>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</si>
  <si>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</si>
  <si>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</si>
  <si>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</si>
  <si>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</si>
  <si>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</si>
  <si>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</si>
  <si>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</si>
  <si>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</si>
  <si>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</si>
  <si>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</si>
  <si>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</si>
  <si>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</si>
  <si>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</si>
  <si>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</si>
  <si>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</si>
  <si>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</si>
  <si>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</si>
  <si>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</si>
  <si>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</si>
  <si>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</si>
  <si>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</si>
  <si>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</si>
  <si>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</si>
  <si>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</si>
  <si>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</si>
  <si>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</si>
  <si>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</si>
  <si>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</si>
  <si>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</si>
  <si>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</si>
  <si>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</si>
  <si>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</si>
  <si>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</si>
  <si>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</si>
  <si>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</si>
  <si>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</si>
  <si>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</si>
  <si>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</si>
  <si>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</si>
  <si>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</si>
  <si>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</si>
  <si>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</si>
  <si>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</si>
  <si>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</si>
  <si>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</si>
  <si>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</si>
  <si>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</si>
  <si>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</si>
  <si>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</si>
  <si>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</si>
  <si>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</si>
  <si>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</si>
  <si>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</si>
  <si>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</si>
  <si>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</si>
  <si>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</si>
  <si>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</si>
  <si>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</si>
  <si>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</si>
  <si>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</si>
  <si>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</si>
  <si>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</si>
  <si>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</si>
  <si>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</si>
  <si>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</si>
  <si>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</si>
  <si>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</si>
  <si>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</si>
  <si>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</si>
  <si>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</si>
  <si>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</si>
  <si>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</si>
  <si>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</si>
  <si>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</si>
  <si>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</si>
  <si>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</si>
  <si>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</si>
  <si>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</si>
  <si>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</si>
  <si>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</si>
  <si>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</si>
  <si>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</si>
  <si>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</si>
  <si>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</si>
  <si>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</si>
  <si>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</si>
  <si>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</si>
  <si>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</si>
  <si>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</si>
  <si>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</si>
  <si>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</si>
  <si>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</si>
  <si>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</si>
  <si>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</si>
  <si>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</si>
  <si>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</si>
  <si>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</si>
  <si>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</si>
  <si>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</si>
  <si>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</si>
  <si>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</si>
  <si>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</si>
  <si>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</si>
  <si>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</si>
  <si>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</si>
  <si>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</si>
  <si>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</si>
  <si>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</si>
  <si>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</si>
  <si>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</si>
  <si>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</si>
  <si>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</si>
  <si>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</si>
  <si>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</si>
  <si>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</si>
  <si>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</si>
  <si>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</si>
  <si>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</si>
  <si>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</si>
  <si>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</si>
  <si>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</si>
  <si>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</si>
  <si>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</si>
  <si>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</si>
  <si>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</si>
  <si>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</si>
  <si>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</si>
  <si>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</si>
  <si>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</si>
  <si>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</si>
  <si>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</si>
  <si>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</si>
  <si>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</si>
  <si>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</si>
  <si>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</si>
  <si>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</si>
  <si>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</si>
  <si>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</si>
  <si>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</si>
  <si>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</si>
  <si>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</si>
  <si>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</si>
  <si>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</si>
  <si>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</si>
  <si>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</si>
  <si>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</si>
  <si>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</si>
  <si>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</si>
  <si>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</si>
  <si>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</si>
  <si>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</si>
  <si>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</si>
  <si>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</si>
  <si>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</si>
  <si>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</si>
  <si>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</si>
  <si>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</si>
  <si>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</si>
  <si>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</si>
  <si>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</si>
  <si>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</si>
  <si>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</si>
  <si>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</si>
  <si>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</si>
  <si>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</si>
  <si>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</si>
  <si>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</si>
  <si>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</si>
  <si>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</si>
  <si>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</si>
  <si>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</si>
  <si>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</si>
  <si>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</si>
  <si>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</si>
  <si>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</si>
  <si>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</si>
  <si>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</si>
  <si>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</si>
  <si>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</si>
  <si>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</si>
  <si>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</si>
  <si>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</si>
  <si>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</si>
  <si>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</si>
  <si>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</si>
  <si>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</si>
  <si>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</si>
  <si>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</si>
  <si>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</si>
  <si>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</si>
  <si>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</si>
  <si>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</si>
  <si>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</si>
  <si>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</si>
  <si>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</si>
  <si>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</si>
  <si>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</si>
  <si>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</si>
  <si>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</si>
  <si>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</si>
  <si>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</si>
  <si>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</si>
  <si>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</si>
  <si>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</si>
  <si>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</si>
  <si>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</si>
  <si>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</si>
  <si>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</si>
  <si>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</si>
  <si>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</si>
  <si>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</si>
  <si>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</si>
  <si>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</si>
  <si>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</si>
  <si>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</si>
  <si>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</si>
  <si>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</si>
  <si>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</si>
  <si>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</si>
  <si>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</si>
  <si>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</si>
  <si>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</si>
  <si>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</si>
  <si>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</si>
  <si>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</si>
  <si>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</si>
  <si>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</si>
  <si>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</si>
  <si>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</si>
  <si>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</si>
  <si>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</si>
  <si>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</si>
  <si>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</si>
  <si>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</si>
  <si>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</si>
  <si>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</si>
  <si>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</si>
  <si>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</si>
  <si>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</si>
  <si>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</si>
  <si>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</si>
  <si>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</si>
  <si>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</si>
  <si>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</si>
  <si>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</si>
  <si>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</si>
  <si>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</si>
  <si>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</si>
  <si>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</si>
  <si>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</si>
  <si>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</si>
  <si>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</si>
  <si>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</si>
  <si>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</si>
  <si>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</si>
  <si>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</si>
  <si>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</si>
  <si>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</si>
  <si>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</si>
  <si>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</si>
  <si>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</si>
  <si>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</si>
  <si>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</si>
  <si>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</si>
  <si>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</si>
  <si>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</si>
  <si>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</si>
  <si>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</si>
  <si>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</si>
  <si>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</si>
  <si>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</si>
  <si>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</si>
  <si>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</si>
  <si>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</si>
  <si>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</si>
  <si>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</si>
  <si>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</si>
  <si>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</si>
  <si>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</si>
  <si>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</si>
  <si>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</si>
  <si>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</si>
  <si>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</si>
  <si>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</si>
  <si>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</si>
  <si>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</si>
  <si>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</si>
  <si>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</si>
  <si>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</si>
  <si>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</si>
  <si>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</si>
  <si>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</si>
  <si>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</si>
  <si>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</si>
  <si>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</si>
  <si>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</si>
  <si>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</si>
  <si>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</si>
  <si>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</si>
  <si>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</si>
  <si>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</si>
  <si>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</si>
  <si>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</si>
  <si>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</si>
  <si>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</si>
  <si>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</si>
  <si>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</si>
  <si>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</si>
  <si>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</si>
  <si>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</si>
  <si>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</si>
  <si>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</si>
  <si>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</si>
  <si>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</si>
  <si>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</si>
  <si>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</si>
  <si>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</si>
  <si>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</si>
  <si>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</si>
  <si>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</si>
  <si>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</si>
  <si>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</si>
  <si>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</si>
  <si>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</si>
  <si>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</si>
  <si>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</si>
  <si>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</si>
  <si>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</si>
  <si>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</si>
  <si>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</si>
  <si>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</si>
  <si>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</si>
  <si>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</si>
  <si>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</si>
  <si>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</si>
  <si>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</si>
  <si>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</si>
  <si>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</si>
  <si>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</si>
  <si>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</si>
  <si>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</si>
  <si>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</si>
  <si>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</si>
  <si>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</si>
  <si>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</si>
  <si>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</si>
  <si>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</si>
  <si>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</si>
  <si>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</si>
  <si>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</si>
  <si>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</si>
  <si>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</si>
  <si>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</si>
  <si>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</si>
  <si>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</si>
  <si>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</si>
  <si>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</si>
  <si>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</si>
  <si>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</si>
  <si>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</si>
  <si>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</si>
  <si>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</si>
  <si>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</si>
  <si>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</si>
  <si>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</si>
  <si>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</si>
  <si>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</si>
  <si>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</si>
  <si>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</si>
  <si>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</si>
  <si>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</si>
  <si>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</si>
  <si>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</si>
  <si>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</si>
  <si>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</si>
  <si>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</si>
  <si>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</si>
  <si>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</si>
  <si>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</si>
  <si>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</si>
  <si>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</si>
  <si>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</si>
  <si>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</si>
  <si>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</si>
  <si>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</si>
  <si>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</si>
  <si>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</si>
  <si>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</si>
  <si>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</si>
  <si>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</si>
  <si>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</si>
  <si>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</si>
  <si>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</si>
  <si>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</si>
  <si>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</si>
  <si>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</si>
  <si>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</si>
  <si>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</si>
  <si>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</si>
  <si>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</si>
  <si>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</si>
  <si>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</si>
  <si>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</si>
  <si>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</si>
  <si>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</si>
  <si>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</si>
  <si>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</si>
  <si>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</si>
  <si>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</si>
  <si>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</si>
  <si>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</si>
  <si>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</si>
  <si>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</si>
  <si>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</si>
  <si>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</si>
  <si>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</si>
  <si>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</si>
  <si>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</si>
  <si>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</si>
  <si>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</si>
  <si>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</si>
  <si>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</si>
  <si>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</si>
  <si>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</si>
  <si>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</si>
  <si>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</si>
  <si>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</si>
  <si>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</si>
  <si>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</si>
  <si>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</si>
  <si>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</si>
  <si>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</si>
  <si>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</si>
  <si>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</si>
  <si>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</si>
  <si>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</si>
  <si>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</si>
  <si>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</si>
  <si>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</si>
  <si>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</si>
  <si>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</si>
  <si>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</si>
  <si>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</si>
  <si>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</si>
  <si>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</si>
  <si>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</si>
  <si>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</si>
  <si>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</si>
  <si>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</si>
  <si>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</si>
  <si>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</si>
  <si>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</si>
  <si>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</si>
  <si>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</si>
  <si>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</si>
  <si>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</si>
  <si>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</si>
  <si>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</si>
  <si>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</si>
  <si>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</si>
  <si>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</si>
  <si>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</si>
  <si>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</si>
  <si>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</si>
  <si>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</si>
  <si>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</si>
  <si>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</si>
  <si>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</si>
  <si>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</si>
  <si>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</si>
  <si>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</si>
  <si>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</si>
  <si>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</si>
  <si>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</si>
  <si>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</si>
  <si>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</si>
  <si>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</si>
  <si>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</si>
  <si>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</si>
  <si>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</si>
  <si>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</si>
  <si>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</si>
  <si>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</si>
  <si>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</si>
  <si>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</si>
  <si>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</si>
  <si>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</si>
  <si>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</si>
  <si>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</si>
  <si>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</si>
  <si>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</si>
  <si>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</si>
  <si>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</si>
  <si>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</si>
  <si>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</si>
  <si>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</si>
  <si>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</si>
  <si>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</si>
  <si>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</si>
  <si>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</si>
  <si>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</si>
  <si>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</si>
  <si>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</si>
  <si>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</si>
  <si>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</si>
  <si>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</si>
  <si>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</si>
  <si>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</si>
  <si>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</si>
  <si>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</si>
  <si>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</si>
  <si>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</si>
  <si>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</si>
  <si>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</si>
  <si>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</si>
  <si>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</si>
  <si>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</si>
  <si>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</si>
  <si>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</si>
  <si>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</si>
  <si>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</si>
  <si>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</si>
  <si>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</si>
  <si>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</si>
  <si>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</si>
  <si>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</si>
  <si>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</si>
  <si>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</si>
  <si>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</si>
  <si>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</si>
  <si>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</si>
  <si>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</si>
  <si>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</si>
  <si>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</si>
  <si>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</si>
  <si>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</si>
  <si>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</si>
  <si>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</si>
  <si>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</si>
  <si>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</si>
  <si>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</si>
  <si>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</si>
  <si>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</si>
  <si>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</si>
  <si>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</si>
  <si>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</si>
  <si>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</si>
  <si>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</si>
  <si>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</si>
  <si>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</si>
  <si>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</si>
  <si>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</si>
  <si>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</si>
  <si>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</si>
  <si>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</si>
  <si>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</si>
  <si>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</si>
  <si>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</si>
  <si>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</si>
  <si>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</si>
  <si>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</si>
  <si>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</si>
  <si>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</si>
  <si>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</si>
  <si>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</si>
  <si>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</si>
  <si>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</si>
  <si>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</si>
  <si>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</si>
  <si>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</si>
  <si>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</si>
  <si>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</si>
  <si>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</si>
  <si>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</si>
  <si>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</si>
  <si>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</si>
  <si>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</si>
  <si>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</si>
  <si>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</si>
  <si>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</si>
  <si>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</si>
  <si>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</si>
  <si>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</si>
  <si>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</si>
  <si>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</si>
  <si>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</si>
  <si>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</si>
  <si>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</si>
  <si>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</si>
  <si>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</si>
  <si>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</si>
  <si>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</si>
  <si>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</si>
  <si>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</si>
  <si>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</si>
  <si>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</si>
  <si>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</si>
  <si>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</si>
  <si>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</si>
  <si>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</si>
  <si>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</si>
  <si>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</si>
  <si>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</si>
  <si>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</si>
  <si>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</si>
  <si>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</si>
  <si>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</si>
  <si>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</si>
  <si>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</si>
  <si>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</si>
  <si>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</si>
  <si>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</si>
  <si>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</si>
  <si>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</si>
  <si>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</si>
  <si>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</si>
  <si>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</si>
  <si>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</si>
  <si>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</si>
  <si>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</si>
  <si>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</si>
  <si>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</si>
  <si>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</si>
  <si>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</si>
  <si>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</si>
  <si>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</si>
  <si>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</si>
  <si>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</si>
  <si>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</si>
  <si>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</si>
  <si>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</si>
  <si>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</si>
  <si>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</si>
  <si>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</si>
  <si>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</si>
  <si>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</si>
  <si>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</si>
  <si>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</si>
  <si>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</si>
  <si>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</si>
  <si>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</si>
  <si>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</si>
  <si>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</si>
  <si>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</si>
  <si>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</si>
  <si>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</si>
  <si>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</si>
  <si>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</si>
  <si>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</si>
  <si>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</si>
  <si>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</si>
  <si>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</si>
  <si>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</si>
  <si>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</si>
  <si>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</si>
  <si>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</si>
  <si>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</si>
  <si>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</si>
  <si>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</si>
  <si>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</si>
  <si>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</si>
  <si>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</si>
  <si>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</si>
  <si>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</si>
  <si>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</si>
  <si>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</si>
  <si>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</si>
  <si>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</si>
  <si>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</si>
  <si>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</si>
  <si>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</si>
  <si>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</si>
  <si>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</si>
  <si>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</si>
  <si>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</si>
  <si>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</si>
  <si>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</si>
  <si>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</si>
  <si>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</si>
  <si>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</si>
  <si>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</si>
  <si>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</si>
  <si>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</si>
  <si>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</si>
  <si>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</si>
  <si>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</si>
  <si>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</si>
  <si>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</si>
  <si>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</si>
  <si>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</si>
  <si>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</si>
  <si>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</si>
  <si>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</si>
  <si>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</si>
  <si>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</si>
  <si>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</si>
  <si>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</si>
  <si>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</si>
  <si>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</si>
  <si>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</si>
  <si>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</si>
  <si>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</si>
  <si>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</si>
  <si>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</si>
  <si>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</si>
  <si>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</si>
  <si>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</si>
  <si>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</si>
  <si>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</si>
  <si>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</si>
  <si>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</si>
  <si>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</si>
  <si>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</si>
  <si>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</si>
  <si>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</si>
  <si>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</si>
  <si>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</si>
  <si>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</si>
  <si>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</si>
  <si>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</si>
  <si>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</si>
  <si>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</si>
  <si>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</si>
  <si>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</si>
  <si>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</si>
  <si>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</si>
  <si>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</si>
  <si>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</si>
  <si>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</si>
  <si>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</si>
  <si>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</si>
  <si>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</si>
  <si>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</si>
  <si>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</si>
  <si>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</si>
  <si>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</si>
  <si>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</si>
  <si>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</si>
  <si>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</si>
  <si>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</si>
  <si>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</si>
  <si>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</si>
  <si>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</si>
  <si>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</si>
  <si>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</si>
  <si>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</si>
  <si>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</si>
  <si>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</si>
  <si>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</si>
  <si>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</si>
  <si>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</si>
  <si>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</si>
  <si>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</si>
  <si>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</si>
  <si>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</si>
  <si>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</si>
  <si>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</si>
  <si>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</si>
  <si>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</si>
  <si>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</si>
  <si>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</si>
  <si>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</si>
  <si>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</si>
  <si>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</si>
  <si>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</si>
  <si>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</si>
  <si>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</si>
  <si>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</si>
  <si>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</si>
  <si>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</si>
  <si>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</si>
  <si>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</si>
  <si>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</si>
  <si>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</si>
  <si>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</si>
  <si>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</si>
  <si>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</si>
  <si>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</si>
  <si>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</si>
  <si>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</si>
  <si>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</si>
  <si>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</si>
  <si>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</si>
  <si>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</si>
  <si>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</si>
  <si>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</si>
  <si>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</si>
  <si>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</si>
  <si>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</si>
  <si>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</si>
  <si>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</si>
  <si>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</si>
  <si>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</si>
  <si>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</si>
  <si>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</si>
  <si>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</si>
  <si>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</si>
  <si>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</si>
  <si>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</si>
  <si>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</si>
  <si>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</si>
  <si>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</si>
  <si>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</si>
  <si>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</si>
  <si>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</si>
  <si>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</si>
  <si>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</si>
  <si>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</si>
  <si>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</si>
  <si>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</si>
  <si>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</si>
  <si>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</si>
  <si>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</si>
  <si>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</si>
  <si>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</si>
  <si>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</si>
  <si>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</si>
  <si>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</si>
  <si>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</si>
  <si>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</si>
  <si>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</si>
  <si>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</si>
  <si>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</si>
  <si>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</si>
  <si>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</si>
  <si>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</si>
  <si>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</si>
  <si>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</si>
  <si>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</si>
  <si>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</si>
  <si>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</si>
  <si>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</si>
  <si>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</si>
  <si>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</si>
  <si>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</si>
  <si>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</si>
  <si>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</si>
  <si>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</si>
  <si>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</si>
  <si>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</si>
  <si>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</si>
  <si>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</si>
  <si>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</si>
  <si>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</si>
  <si>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</si>
  <si>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</si>
  <si>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</si>
  <si>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</si>
  <si>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</si>
  <si>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</si>
  <si>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</si>
  <si>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</si>
  <si>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</si>
  <si>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</si>
  <si>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</si>
  <si>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</si>
  <si>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</si>
  <si>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</si>
  <si>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</si>
  <si>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</si>
  <si>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</si>
  <si>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</si>
  <si>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</si>
  <si>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</si>
  <si>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</si>
  <si>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</si>
  <si>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</si>
  <si>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</si>
  <si>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</si>
  <si>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</si>
  <si>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</si>
  <si>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</si>
  <si>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</si>
  <si>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</si>
  <si>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</si>
  <si>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</si>
  <si>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</si>
  <si>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</si>
  <si>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</si>
  <si>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</si>
  <si>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</si>
  <si>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</si>
  <si>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</si>
  <si>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</si>
  <si>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</si>
  <si>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</si>
  <si>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</si>
  <si>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</si>
  <si>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</si>
  <si>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</si>
  <si>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</si>
  <si>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</si>
  <si>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</si>
  <si>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</si>
  <si>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</si>
  <si>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</si>
  <si>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</si>
  <si>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</si>
  <si>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</si>
  <si>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</si>
  <si>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</si>
  <si>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</si>
  <si>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</si>
  <si>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</si>
  <si>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</si>
  <si>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</si>
  <si>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</si>
  <si>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</si>
  <si>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</si>
  <si>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</si>
  <si>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</si>
  <si>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</si>
  <si>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</si>
  <si>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</si>
  <si>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</si>
  <si>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</si>
  <si>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</si>
  <si>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</si>
  <si>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</si>
  <si>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</si>
  <si>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</si>
  <si>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</si>
  <si>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</si>
  <si>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</si>
  <si>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</si>
  <si>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</si>
  <si>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</si>
  <si>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</si>
  <si>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</si>
  <si>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</si>
  <si>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</si>
  <si>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</si>
  <si>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</si>
  <si>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</si>
  <si>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</si>
  <si>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</si>
  <si>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</si>
  <si>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</si>
  <si>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</si>
  <si>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</si>
  <si>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</si>
  <si>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</si>
  <si>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</si>
  <si>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</si>
  <si>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</si>
  <si>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</si>
  <si>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</si>
  <si>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</si>
  <si>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</si>
  <si>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</si>
  <si>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</si>
  <si>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</si>
  <si>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</si>
  <si>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</si>
  <si>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</si>
  <si>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</si>
  <si>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</si>
  <si>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</si>
  <si>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</si>
  <si>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</si>
  <si>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</si>
  <si>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</si>
  <si>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</si>
  <si>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</si>
  <si>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</si>
  <si>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</si>
  <si>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</si>
  <si>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</si>
  <si>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</si>
  <si>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</si>
  <si>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</si>
  <si>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</si>
  <si>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</si>
  <si>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</si>
  <si>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</si>
  <si>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</si>
  <si>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</si>
  <si>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</si>
  <si>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</si>
  <si>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</si>
  <si>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</si>
  <si>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</si>
  <si>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</si>
  <si>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</si>
  <si>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</si>
  <si>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</si>
  <si>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</si>
  <si>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</si>
  <si>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</si>
  <si>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</si>
  <si>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</si>
  <si>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</si>
  <si>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</si>
  <si>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</si>
  <si>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</si>
  <si>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</si>
  <si>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</si>
  <si>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</si>
  <si>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</si>
  <si>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</si>
  <si>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</si>
  <si>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</si>
  <si>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</si>
  <si>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</si>
  <si>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</si>
  <si>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</si>
  <si>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</si>
  <si>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</si>
  <si>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</si>
  <si>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</si>
  <si>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</si>
  <si>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</si>
  <si>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</si>
  <si>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</si>
  <si>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</si>
  <si>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</si>
  <si>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</si>
  <si>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</si>
  <si>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</si>
  <si>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</si>
  <si>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</si>
  <si>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</si>
  <si>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</si>
  <si>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</si>
  <si>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</si>
  <si>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</si>
  <si>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</si>
  <si>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</si>
  <si>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</si>
  <si>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</si>
  <si>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</si>
  <si>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</si>
  <si>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</si>
  <si>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</si>
  <si>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</si>
  <si>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</si>
  <si>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</si>
  <si>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</si>
  <si>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</si>
  <si>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</si>
  <si>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</si>
  <si>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</si>
  <si>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</si>
  <si>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</si>
  <si>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</si>
  <si>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</si>
  <si>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</si>
  <si>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</si>
  <si>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</si>
  <si>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</si>
  <si>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</si>
  <si>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</si>
  <si>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</si>
  <si>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</si>
  <si>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</si>
  <si>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</si>
  <si>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</si>
  <si>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</si>
  <si>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</si>
  <si>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</si>
  <si>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</si>
  <si>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</si>
  <si>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</si>
  <si>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</si>
  <si>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</si>
  <si>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</si>
  <si>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</si>
  <si>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</si>
  <si>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</si>
  <si>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</si>
  <si>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</si>
  <si>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</si>
  <si>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</si>
  <si>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</si>
  <si>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</si>
  <si>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</si>
  <si>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</si>
  <si>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</si>
  <si>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</si>
  <si>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</si>
  <si>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</si>
  <si>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</si>
  <si>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</si>
  <si>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</si>
  <si>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</si>
  <si>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</si>
  <si>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</si>
  <si>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</si>
  <si>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</si>
  <si>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</si>
  <si>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</si>
  <si>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</si>
  <si>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</si>
  <si>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</si>
  <si>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</si>
  <si>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</si>
  <si>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</si>
  <si>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</si>
  <si>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</si>
  <si>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</si>
  <si>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</si>
  <si>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</si>
  <si>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</si>
  <si>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</si>
  <si>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</si>
  <si>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</si>
  <si>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</si>
  <si>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</si>
  <si>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</si>
  <si>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</si>
  <si>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</si>
  <si>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</si>
  <si>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</si>
  <si>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</si>
  <si>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</si>
  <si>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</si>
  <si>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</si>
  <si>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</si>
  <si>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</si>
  <si>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</si>
  <si>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</si>
  <si>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</si>
  <si>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</si>
  <si>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</si>
  <si>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</si>
  <si>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</si>
  <si>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</si>
  <si>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</si>
  <si>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</si>
  <si>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</si>
  <si>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</si>
  <si>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</si>
  <si>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</si>
  <si>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</si>
  <si>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</si>
  <si>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</si>
  <si>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</si>
  <si>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</si>
  <si>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</si>
  <si>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</si>
  <si>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</si>
  <si>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</si>
  <si>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</si>
  <si>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</si>
  <si>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</si>
  <si>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</si>
  <si>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</si>
  <si>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</si>
  <si>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</si>
  <si>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</si>
  <si>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</si>
  <si>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</si>
  <si>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</si>
  <si>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</si>
  <si>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</si>
  <si>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</si>
  <si>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</si>
  <si>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</si>
  <si>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</si>
  <si>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</si>
  <si>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</si>
  <si>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</si>
  <si>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</si>
  <si>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</si>
  <si>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</si>
  <si>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</si>
  <si>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</si>
  <si>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</si>
  <si>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</si>
  <si>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</si>
  <si>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</si>
  <si>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</si>
  <si>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</si>
  <si>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</si>
  <si>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</si>
  <si>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</si>
  <si>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</si>
  <si>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</si>
  <si>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</si>
  <si>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</si>
  <si>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</si>
  <si>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</si>
  <si>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</si>
  <si>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</si>
  <si>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</si>
  <si>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</si>
  <si>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</si>
  <si>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</si>
  <si>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</si>
  <si>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</si>
  <si>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</si>
  <si>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</si>
  <si>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</si>
  <si>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</si>
  <si>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</si>
  <si>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</si>
  <si>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</si>
  <si>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</si>
  <si>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</si>
  <si>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</si>
  <si>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</si>
  <si>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</si>
  <si>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</si>
  <si>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</si>
  <si>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</si>
  <si>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</si>
  <si>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</si>
  <si>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</si>
  <si>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</si>
  <si>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</si>
  <si>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</si>
  <si>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</si>
  <si>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</si>
  <si>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</si>
  <si>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</si>
  <si>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</si>
  <si>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</si>
  <si>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</si>
  <si>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</si>
  <si>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</si>
  <si>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</si>
  <si>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</si>
  <si>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</si>
  <si>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</si>
  <si>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</si>
  <si>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</si>
  <si>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</si>
  <si>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</si>
  <si>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</si>
  <si>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</si>
  <si>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</si>
  <si>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</si>
  <si>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</si>
  <si>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</si>
  <si>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</si>
  <si>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</si>
  <si>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</si>
  <si>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</si>
  <si>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</si>
  <si>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</si>
  <si>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</si>
  <si>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</si>
  <si>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</si>
  <si>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</si>
  <si>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</si>
  <si>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</si>
  <si>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</si>
  <si>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</si>
  <si>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</si>
  <si>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</si>
  <si>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</si>
  <si>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</si>
  <si>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</si>
  <si>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</si>
  <si>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</si>
  <si>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</si>
  <si>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</si>
  <si>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</si>
  <si>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</si>
  <si>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</si>
  <si>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</si>
  <si>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</si>
  <si>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</si>
  <si>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</si>
  <si>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</si>
  <si>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</si>
  <si>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</si>
  <si>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</si>
  <si>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</si>
  <si>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</si>
  <si>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</si>
  <si>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</si>
  <si>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</si>
  <si>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</si>
  <si>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</si>
  <si>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</si>
  <si>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</si>
  <si>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</si>
  <si>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</si>
  <si>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</si>
  <si>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</si>
  <si>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</si>
  <si>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</si>
  <si>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</si>
  <si>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</si>
  <si>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</si>
  <si>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</si>
  <si>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</si>
  <si>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</si>
  <si>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</si>
  <si>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</si>
  <si>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</si>
  <si>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</si>
  <si>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</si>
  <si>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</si>
  <si>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</si>
  <si>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</si>
  <si>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</si>
  <si>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</si>
  <si>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</si>
  <si>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</si>
  <si>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</si>
  <si>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</si>
  <si>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</si>
  <si>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</si>
  <si>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</si>
  <si>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</si>
  <si>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</si>
  <si>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</si>
  <si>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</si>
  <si>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</si>
  <si>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</si>
  <si>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</si>
  <si>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</si>
  <si>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</si>
  <si>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</si>
  <si>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</si>
  <si>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</si>
  <si>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</si>
  <si>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</si>
  <si>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</si>
  <si>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</si>
  <si>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</si>
  <si>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</si>
  <si>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</si>
  <si>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</si>
  <si>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</si>
  <si>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</si>
  <si>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</si>
  <si>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</si>
  <si>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</si>
  <si>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</si>
  <si>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</si>
  <si>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</si>
  <si>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</si>
  <si>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</si>
  <si>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</si>
  <si>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</si>
  <si>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</si>
  <si>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</si>
  <si>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</si>
  <si>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</si>
  <si>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</si>
  <si>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</si>
  <si>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</si>
  <si>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</si>
  <si>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</si>
  <si>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</si>
  <si>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</si>
  <si>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</si>
  <si>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</si>
  <si>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</si>
  <si>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</si>
  <si>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</si>
  <si>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</si>
  <si>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</si>
  <si>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</si>
  <si>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</si>
  <si>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</si>
  <si>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</si>
  <si>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</si>
  <si>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</si>
  <si>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</si>
  <si>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</si>
  <si>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</si>
  <si>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</si>
  <si>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</si>
  <si>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</si>
  <si>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</si>
  <si>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</si>
  <si>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</si>
  <si>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</si>
  <si>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</si>
  <si>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</si>
  <si>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</si>
  <si>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</si>
  <si>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</si>
  <si>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</si>
  <si>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</si>
  <si>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</si>
  <si>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</si>
  <si>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</si>
  <si>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</si>
  <si>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</si>
  <si>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</si>
  <si>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</si>
  <si>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</si>
  <si>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</si>
  <si>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</si>
  <si>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</si>
  <si>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</si>
  <si>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</si>
  <si>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</si>
  <si>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</si>
  <si>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</si>
  <si>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</si>
  <si>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</si>
  <si>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</si>
  <si>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</si>
  <si>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</si>
  <si>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</si>
  <si>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</si>
  <si>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</si>
  <si>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</si>
  <si>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</si>
  <si>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</si>
  <si>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</si>
  <si>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</si>
  <si>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</si>
  <si>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</si>
  <si>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</si>
  <si>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</si>
  <si>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</si>
  <si>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</si>
  <si>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</si>
  <si>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</si>
  <si>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</si>
  <si>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</si>
  <si>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</si>
  <si>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</si>
  <si>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</si>
  <si>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</si>
  <si>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</si>
  <si>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</si>
  <si>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</si>
  <si>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</si>
  <si>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</si>
  <si>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</si>
  <si>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</si>
  <si>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</si>
  <si>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</si>
  <si>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</si>
  <si>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</si>
  <si>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</si>
  <si>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</si>
  <si>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</si>
  <si>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</si>
  <si>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</si>
  <si>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</si>
  <si>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</si>
  <si>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</si>
  <si>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</si>
  <si>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</si>
  <si>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</si>
  <si>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</si>
  <si>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</si>
  <si>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</si>
  <si>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</si>
  <si>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</si>
  <si>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</si>
  <si>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</si>
  <si>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</si>
  <si>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</si>
  <si>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</si>
  <si>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</si>
  <si>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</si>
  <si>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</si>
  <si>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</si>
  <si>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</si>
  <si>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</si>
  <si>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</si>
  <si>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</si>
  <si>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</si>
  <si>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</si>
  <si>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</si>
  <si>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</si>
  <si>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</si>
  <si>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</si>
  <si>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</si>
  <si>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</si>
  <si>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</si>
  <si>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</si>
  <si>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</si>
  <si>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</si>
  <si>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</si>
  <si>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</si>
  <si>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</si>
  <si>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</si>
  <si>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</si>
  <si>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</si>
  <si>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</si>
  <si>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</si>
  <si>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</si>
  <si>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</si>
  <si>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</si>
  <si>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</si>
  <si>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</si>
  <si>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</si>
  <si>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</si>
  <si>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</si>
  <si>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</si>
  <si>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</si>
  <si>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</si>
  <si>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</si>
  <si>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</si>
  <si>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</si>
  <si>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</si>
  <si>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</si>
  <si>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</si>
  <si>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</si>
  <si>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</si>
  <si>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</si>
  <si>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</si>
  <si>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</si>
  <si>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</si>
  <si>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</si>
  <si>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</si>
  <si>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</si>
  <si>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</si>
  <si>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</si>
  <si>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</si>
  <si>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</si>
  <si>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</si>
  <si>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</si>
  <si>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</si>
  <si>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</si>
  <si>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</si>
  <si>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</si>
  <si>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</si>
  <si>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</si>
  <si>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</si>
  <si>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</si>
  <si>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</si>
  <si>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</si>
  <si>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</si>
  <si>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</si>
  <si>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</si>
  <si>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</si>
  <si>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</si>
  <si>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</si>
  <si>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</si>
  <si>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</si>
  <si>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</si>
  <si>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</si>
  <si>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</si>
  <si>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</si>
  <si>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</si>
  <si>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</si>
  <si>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</si>
  <si>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</si>
  <si>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</si>
  <si>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</si>
  <si>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</si>
  <si>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</si>
  <si>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</si>
  <si>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</si>
  <si>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</si>
  <si>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</si>
  <si>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</si>
  <si>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</si>
  <si>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</si>
  <si>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</si>
  <si>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</si>
  <si>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</si>
  <si>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</si>
  <si>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</si>
  <si>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</si>
  <si>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</si>
  <si>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</si>
  <si>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</si>
  <si>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</si>
  <si>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</si>
  <si>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</si>
  <si>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</si>
  <si>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</si>
  <si>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</si>
  <si>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</si>
  <si>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</si>
  <si>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</si>
  <si>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</si>
  <si>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</si>
  <si>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</si>
  <si>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</si>
  <si>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</si>
  <si>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</si>
  <si>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</si>
  <si>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</si>
  <si>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</si>
  <si>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</si>
  <si>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</si>
  <si>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</si>
  <si>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</si>
  <si>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</si>
  <si>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</si>
  <si>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</si>
  <si>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</si>
  <si>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</si>
  <si>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</si>
  <si>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</si>
  <si>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</si>
  <si>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</si>
  <si>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</si>
  <si>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</si>
  <si>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</si>
  <si>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</si>
  <si>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</si>
  <si>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</si>
  <si>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</si>
  <si>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</si>
  <si>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</si>
  <si>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</si>
  <si>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</si>
  <si>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</si>
  <si>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</si>
  <si>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</si>
  <si>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</si>
  <si>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</si>
  <si>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</si>
  <si>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</si>
  <si>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</si>
  <si>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</si>
  <si>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</si>
  <si>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</si>
  <si>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</si>
  <si>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</si>
  <si>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</si>
  <si>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</si>
  <si>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</si>
  <si>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</si>
  <si>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</si>
  <si>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</si>
  <si>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</si>
  <si>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</si>
  <si>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</si>
  <si>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</si>
  <si>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</si>
  <si>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</si>
  <si>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</si>
  <si>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</si>
  <si>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</si>
  <si>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</si>
  <si>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</si>
  <si>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</si>
  <si>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</si>
  <si>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</si>
  <si>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</si>
  <si>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</si>
  <si>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</si>
  <si>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</si>
  <si>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</si>
  <si>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</si>
  <si>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</si>
  <si>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</si>
  <si>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</si>
  <si>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</si>
  <si>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</si>
  <si>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</si>
  <si>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</si>
  <si>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</si>
  <si>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</si>
  <si>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</si>
  <si>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</si>
  <si>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</si>
  <si>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</si>
  <si>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</si>
  <si>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</si>
  <si>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</si>
  <si>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</si>
  <si>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</si>
  <si>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</si>
  <si>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</si>
  <si>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</si>
  <si>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</si>
  <si>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</si>
  <si>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</si>
  <si>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</si>
  <si>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</si>
  <si>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</si>
  <si>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</si>
  <si>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</si>
  <si>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</si>
  <si>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</si>
  <si>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</si>
  <si>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</si>
  <si>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</si>
  <si>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</si>
  <si>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</si>
  <si>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</si>
  <si>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</si>
  <si>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</si>
  <si>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</si>
  <si>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</si>
  <si>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</si>
  <si>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</si>
  <si>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</si>
  <si>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</si>
  <si>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</si>
  <si>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</si>
  <si>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</si>
  <si>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</si>
  <si>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</si>
  <si>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</si>
  <si>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</si>
  <si>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</si>
  <si>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</si>
  <si>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</si>
  <si>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</si>
  <si>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</si>
  <si>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</si>
  <si>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</si>
  <si>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</si>
  <si>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</si>
  <si>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</si>
  <si>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</si>
  <si>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</si>
  <si>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</si>
  <si>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</si>
  <si>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</si>
  <si>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</si>
  <si>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</si>
  <si>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</si>
  <si>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</si>
  <si>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</si>
  <si>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</si>
  <si>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</si>
  <si>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</si>
  <si>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</si>
  <si>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</si>
  <si>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</si>
  <si>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</si>
  <si>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</si>
  <si>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</si>
  <si>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</si>
  <si>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</si>
  <si>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</si>
  <si>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</si>
  <si>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</si>
  <si>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</si>
  <si>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</si>
  <si>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</si>
  <si>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</si>
  <si>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</si>
  <si>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</si>
  <si>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</si>
  <si>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</si>
  <si>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</si>
  <si>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</si>
  <si>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</si>
  <si>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</si>
  <si>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</si>
  <si>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</si>
  <si>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</si>
  <si>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</si>
  <si>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</si>
  <si>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</si>
  <si>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</si>
  <si>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</si>
  <si>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</si>
  <si>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</si>
  <si>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</si>
  <si>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</si>
  <si>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</si>
  <si>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</si>
  <si>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</si>
  <si>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</si>
  <si>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</si>
  <si>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</si>
  <si>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</si>
  <si>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</si>
  <si>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</si>
  <si>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</si>
  <si>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</si>
  <si>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</si>
  <si>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</si>
  <si>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</si>
  <si>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</si>
  <si>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</si>
  <si>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</si>
  <si>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</si>
  <si>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</si>
  <si>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</si>
  <si>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</si>
  <si>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</si>
  <si>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</si>
  <si>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</si>
  <si>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</si>
  <si>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</si>
  <si>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</si>
  <si>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</si>
  <si>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</si>
  <si>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</si>
  <si>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</si>
  <si>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</si>
  <si>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</si>
  <si>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</si>
  <si>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</si>
  <si>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</si>
  <si>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</si>
  <si>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</si>
  <si>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</si>
  <si>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</si>
  <si>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</si>
  <si>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</si>
  <si>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</si>
  <si>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</si>
  <si>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</si>
  <si>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</si>
  <si>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</si>
  <si>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</si>
  <si>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</si>
  <si>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</si>
  <si>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</si>
  <si>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</si>
  <si>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</si>
  <si>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</si>
  <si>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</si>
  <si>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</si>
  <si>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</si>
  <si>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</si>
  <si>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</si>
  <si>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</si>
  <si>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</si>
  <si>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</si>
  <si>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</si>
  <si>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</si>
  <si>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</si>
  <si>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</si>
  <si>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</si>
  <si>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</si>
  <si>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</si>
  <si>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</si>
  <si>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</si>
  <si>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</si>
  <si>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</si>
  <si>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</si>
  <si>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</si>
  <si>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</si>
  <si>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</si>
  <si>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</si>
  <si>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</si>
  <si>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</si>
  <si>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</si>
  <si>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</si>
  <si>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</si>
  <si>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</si>
  <si>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</si>
  <si>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</si>
  <si>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</si>
  <si>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</si>
  <si>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</si>
  <si>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</si>
  <si>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</si>
  <si>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</si>
  <si>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</si>
  <si>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</si>
  <si>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</si>
  <si>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</si>
  <si>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</si>
  <si>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</si>
  <si>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</si>
  <si>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</si>
  <si>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</si>
  <si>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</si>
  <si>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</si>
  <si>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</si>
  <si>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</si>
  <si>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</si>
  <si>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</si>
  <si>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</si>
  <si>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</si>
  <si>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</si>
  <si>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</si>
  <si>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</si>
  <si>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</si>
  <si>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</si>
  <si>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</si>
  <si>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</si>
  <si>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</si>
  <si>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</si>
  <si>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</si>
  <si>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</si>
  <si>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</si>
  <si>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</si>
  <si>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</si>
  <si>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</si>
  <si>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</si>
  <si>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</si>
  <si>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</si>
  <si>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</si>
  <si>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</si>
  <si>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</si>
  <si>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</si>
  <si>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</si>
  <si>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</si>
  <si>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</si>
  <si>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</si>
  <si>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</si>
  <si>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</si>
  <si>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</si>
  <si>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</si>
  <si>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</si>
  <si>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</si>
  <si>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</si>
  <si>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</si>
  <si>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</si>
  <si>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</si>
  <si>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</si>
  <si>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</si>
  <si>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</si>
  <si>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</si>
  <si>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</si>
  <si>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</si>
  <si>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</si>
  <si>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</si>
  <si>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</si>
  <si>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</si>
  <si>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</si>
  <si>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</si>
  <si>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</si>
  <si>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</si>
  <si>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</si>
  <si>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</si>
  <si>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</si>
  <si>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</si>
  <si>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</si>
  <si>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</si>
  <si>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</si>
  <si>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</si>
  <si>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</si>
  <si>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</si>
  <si>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</si>
  <si>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</si>
  <si>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</si>
  <si>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</si>
  <si>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</si>
  <si>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</si>
  <si>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</si>
  <si>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</si>
  <si>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</si>
  <si>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</si>
  <si>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</si>
  <si>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</si>
  <si>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</si>
  <si>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</si>
  <si>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</si>
  <si>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</si>
  <si>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</si>
  <si>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</si>
  <si>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</si>
  <si>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</si>
  <si>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</si>
  <si>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</si>
  <si>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</si>
  <si>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</si>
  <si>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</si>
  <si>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</si>
  <si>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</si>
  <si>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</si>
  <si>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</si>
  <si>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</si>
  <si>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</si>
  <si>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</si>
  <si>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</si>
  <si>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</si>
  <si>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</si>
  <si>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</si>
  <si>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</si>
  <si>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</si>
  <si>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</si>
  <si>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</si>
  <si>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</si>
  <si>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</si>
  <si>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</si>
  <si>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</si>
  <si>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</si>
  <si>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</si>
  <si>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</si>
  <si>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</si>
  <si>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</si>
  <si>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</si>
  <si>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</si>
  <si>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</si>
  <si>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</si>
  <si>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</si>
  <si>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</si>
  <si>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</si>
  <si>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</si>
  <si>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</si>
  <si>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</si>
  <si>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</si>
  <si>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</si>
  <si>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</si>
  <si>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</si>
  <si>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</si>
  <si>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</si>
  <si>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</si>
  <si>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</si>
  <si>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</si>
  <si>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</si>
  <si>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</si>
  <si>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</si>
  <si>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</si>
  <si>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</si>
  <si>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</si>
  <si>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</si>
  <si>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</si>
  <si>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</si>
  <si>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</si>
  <si>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</si>
  <si>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</si>
  <si>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</si>
  <si>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</si>
  <si>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</si>
  <si>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</si>
  <si>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</si>
  <si>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</si>
  <si>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</si>
  <si>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</si>
  <si>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</si>
  <si>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</si>
  <si>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</si>
  <si>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</si>
  <si>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</si>
  <si>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</si>
  <si>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</si>
  <si>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</si>
  <si>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</si>
  <si>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</si>
  <si>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</si>
  <si>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</si>
  <si>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</si>
  <si>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</si>
  <si>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</si>
  <si>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</si>
  <si>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</si>
  <si>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</si>
  <si>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</si>
  <si>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</si>
  <si>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</si>
  <si>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</si>
  <si>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</si>
  <si>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</si>
  <si>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</si>
  <si>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</si>
  <si>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</si>
  <si>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</si>
  <si>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</si>
  <si>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</si>
  <si>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</si>
  <si>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</si>
  <si>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</si>
  <si>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</si>
  <si>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</si>
  <si>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</si>
  <si>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</si>
  <si>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</si>
  <si>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</si>
  <si>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</si>
  <si>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</si>
  <si>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</si>
  <si>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</si>
  <si>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</si>
  <si>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</si>
  <si>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</si>
  <si>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</si>
  <si>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</si>
  <si>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</si>
  <si>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</si>
  <si>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</si>
  <si>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</si>
  <si>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</si>
  <si>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</si>
  <si>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</si>
  <si>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</si>
  <si>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</si>
  <si>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</si>
  <si>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</si>
  <si>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</si>
  <si>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</si>
  <si>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</si>
  <si>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</si>
  <si>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</si>
  <si>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</si>
  <si>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</si>
  <si>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</si>
  <si>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</si>
  <si>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</si>
  <si>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</si>
  <si>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</si>
  <si>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</si>
  <si>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</si>
  <si>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</si>
  <si>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</si>
  <si>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</si>
  <si>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</si>
  <si>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</si>
  <si>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</si>
  <si>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</si>
  <si>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</si>
  <si>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</si>
  <si>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</si>
  <si>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</si>
  <si>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</si>
  <si>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</si>
  <si>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</si>
  <si>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</si>
  <si>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</si>
  <si>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</si>
  <si>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</si>
  <si>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</si>
  <si>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</si>
  <si>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</si>
  <si>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</si>
  <si>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</si>
  <si>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</si>
  <si>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</si>
  <si>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</si>
  <si>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</si>
  <si>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</si>
  <si>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</si>
  <si>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</si>
  <si>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</si>
  <si>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</si>
  <si>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</si>
  <si>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</si>
  <si>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</si>
  <si>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</si>
  <si>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</si>
  <si>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</si>
  <si>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</si>
  <si>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</si>
  <si>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</si>
  <si>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</si>
  <si>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</si>
  <si>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</si>
  <si>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</si>
  <si>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</si>
  <si>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</si>
  <si>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</si>
  <si>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</si>
  <si>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</si>
  <si>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</si>
  <si>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</si>
  <si>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</si>
  <si>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</si>
  <si>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</si>
  <si>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</si>
  <si>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</si>
  <si>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</si>
  <si>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</si>
  <si>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</si>
  <si>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</si>
  <si>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</si>
  <si>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</si>
  <si>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</si>
  <si>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</si>
  <si>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</si>
  <si>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</si>
  <si>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</si>
  <si>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</si>
  <si>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</si>
  <si>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</si>
  <si>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</si>
  <si>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</si>
  <si>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</si>
  <si>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</si>
  <si>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</si>
  <si>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</si>
  <si>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</si>
  <si>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</si>
  <si>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</si>
  <si>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</si>
  <si>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</si>
  <si>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</si>
  <si>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</si>
  <si>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</si>
  <si>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</si>
  <si>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</si>
  <si>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</si>
  <si>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</si>
  <si>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</si>
  <si>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</si>
  <si>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</si>
  <si>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</si>
  <si>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</si>
  <si>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</si>
  <si>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</si>
  <si>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</si>
  <si>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</si>
  <si>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</si>
  <si>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</si>
  <si>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</si>
  <si>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</si>
  <si>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</si>
  <si>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</si>
  <si>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</si>
  <si>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</si>
  <si>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</si>
  <si>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</si>
  <si>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</si>
  <si>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</si>
  <si>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</si>
  <si>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</si>
  <si>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</si>
  <si>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</si>
  <si>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</si>
  <si>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</si>
  <si>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</si>
  <si>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</si>
  <si>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</si>
  <si>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</si>
  <si>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</si>
  <si>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</si>
  <si>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</si>
  <si>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</si>
  <si>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</si>
  <si>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</si>
  <si>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</si>
  <si>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</si>
  <si>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</si>
  <si>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</si>
  <si>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</si>
  <si>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</si>
  <si>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</si>
  <si>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</si>
  <si>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</si>
  <si>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</si>
  <si>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</si>
  <si>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</si>
  <si>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</si>
  <si>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</si>
  <si>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</si>
  <si>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</si>
  <si>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</si>
  <si>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</si>
  <si>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</si>
  <si>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</si>
  <si>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</si>
  <si>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</si>
  <si>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</si>
  <si>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</si>
  <si>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</si>
  <si>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</si>
  <si>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</si>
  <si>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</si>
  <si>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</si>
  <si>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</si>
  <si>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</si>
  <si>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</si>
  <si>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</si>
  <si>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</si>
  <si>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</si>
  <si>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</si>
  <si>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</si>
  <si>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</si>
  <si>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</si>
  <si>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</si>
  <si>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</si>
  <si>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</si>
  <si>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</si>
  <si>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</si>
  <si>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</si>
  <si>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</si>
  <si>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</si>
  <si>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</si>
  <si>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</si>
  <si>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</si>
  <si>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</si>
  <si>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</si>
  <si>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</si>
  <si>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</si>
  <si>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</si>
  <si>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</si>
  <si>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</si>
  <si>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</si>
  <si>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</si>
  <si>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</si>
  <si>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</si>
  <si>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</si>
  <si>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</si>
  <si>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</si>
  <si>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</si>
  <si>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</si>
  <si>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</si>
  <si>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</si>
  <si>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</si>
  <si>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</si>
  <si>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</si>
  <si>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</si>
  <si>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</si>
  <si>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</si>
  <si>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</si>
  <si>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</si>
  <si>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</si>
  <si>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</si>
  <si>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</si>
  <si>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</si>
  <si>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</si>
  <si>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</si>
  <si>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</si>
  <si>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</si>
  <si>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</si>
  <si>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</si>
  <si>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</si>
  <si>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</si>
  <si>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</si>
  <si>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</si>
  <si>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</si>
  <si>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</si>
  <si>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</si>
  <si>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</si>
  <si>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</si>
  <si>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</si>
  <si>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</si>
  <si>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</si>
  <si>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</si>
  <si>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</si>
  <si>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</si>
  <si>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</si>
  <si>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</si>
  <si>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</si>
  <si>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</si>
  <si>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</si>
  <si>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</si>
  <si>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</si>
  <si>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</si>
  <si>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</si>
  <si>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</si>
  <si>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</si>
  <si>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</si>
  <si>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</si>
  <si>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</si>
  <si>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</si>
  <si>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</si>
  <si>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</si>
  <si>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</si>
  <si>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</si>
  <si>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</si>
  <si>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</si>
  <si>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</si>
  <si>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</si>
  <si>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</si>
  <si>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</si>
  <si>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</si>
  <si>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</si>
  <si>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</si>
  <si>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</si>
  <si>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</si>
  <si>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</si>
  <si>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</si>
  <si>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</si>
  <si>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</si>
  <si>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</si>
  <si>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</si>
  <si>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</si>
  <si>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</si>
  <si>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</si>
  <si>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</si>
  <si>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</si>
  <si>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</si>
  <si>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</si>
  <si>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</si>
  <si>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</si>
  <si>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</si>
  <si>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</si>
  <si>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</si>
  <si>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</si>
  <si>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</si>
  <si>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</si>
  <si>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</si>
  <si>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</si>
  <si>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</si>
  <si>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</si>
  <si>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</si>
  <si>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</si>
  <si>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</si>
  <si>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</si>
  <si>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</si>
  <si>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</si>
  <si>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</si>
  <si>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</si>
  <si>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</si>
  <si>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</si>
  <si>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</si>
  <si>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</si>
  <si>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</si>
  <si>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</si>
  <si>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</si>
  <si>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</si>
  <si>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</si>
  <si>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</si>
  <si>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</si>
  <si>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</si>
  <si>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</si>
  <si>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</si>
  <si>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</si>
  <si>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</si>
  <si>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</si>
  <si>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</si>
  <si>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</si>
  <si>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</si>
  <si>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</si>
  <si>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</si>
  <si>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</si>
  <si>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</si>
  <si>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</si>
  <si>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</si>
  <si>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</si>
  <si>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</si>
  <si>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</si>
  <si>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</si>
  <si>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</si>
  <si>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</si>
  <si>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</si>
  <si>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</si>
  <si>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</si>
  <si>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</si>
  <si>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</si>
  <si>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</si>
  <si>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</si>
  <si>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</si>
  <si>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</si>
  <si>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</si>
  <si>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</si>
  <si>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</si>
  <si>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</si>
  <si>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</si>
  <si>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</si>
  <si>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</si>
  <si>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</si>
  <si>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</si>
  <si>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</si>
  <si>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</si>
  <si>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</si>
  <si>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</si>
  <si>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</si>
  <si>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</si>
  <si>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</si>
  <si>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</si>
  <si>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</si>
  <si>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</si>
  <si>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</si>
  <si>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</si>
  <si>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</si>
  <si>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</si>
  <si>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</si>
  <si>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</si>
  <si>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</si>
  <si>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</si>
  <si>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</si>
  <si>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</si>
  <si>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</si>
  <si>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</si>
  <si>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</si>
  <si>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</si>
  <si>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</si>
  <si>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</si>
  <si>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</si>
  <si>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</si>
  <si>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</si>
  <si>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</si>
  <si>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</si>
  <si>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</si>
  <si>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</si>
  <si>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</si>
  <si>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</si>
  <si>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</si>
  <si>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</si>
  <si>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</si>
  <si>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</si>
  <si>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</si>
  <si>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</si>
  <si>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</si>
  <si>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</si>
  <si>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</si>
  <si>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</si>
  <si>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</si>
  <si>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</si>
  <si>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</si>
  <si>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</si>
  <si>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</si>
  <si>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</si>
  <si>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</si>
  <si>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</si>
  <si>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</si>
  <si>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</si>
  <si>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</si>
  <si>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</si>
  <si>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</si>
  <si>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</si>
  <si>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</si>
  <si>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</si>
  <si>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</si>
  <si>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</si>
  <si>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</si>
  <si>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</si>
  <si>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</si>
  <si>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</si>
  <si>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</si>
  <si>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</si>
  <si>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</si>
  <si>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</si>
  <si>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</si>
  <si>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</si>
  <si>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</si>
  <si>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</si>
  <si>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</si>
  <si>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</si>
  <si>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</si>
  <si>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</si>
  <si>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</si>
  <si>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</si>
  <si>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</si>
  <si>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</si>
  <si>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</si>
  <si>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</si>
  <si>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</si>
  <si>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</si>
  <si>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</si>
  <si>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</si>
  <si>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</si>
  <si>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</si>
  <si>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</si>
  <si>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</si>
  <si>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</si>
  <si>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</si>
  <si>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</si>
  <si>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</si>
  <si>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</si>
  <si>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</si>
  <si>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</si>
  <si>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</si>
  <si>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</si>
  <si>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</si>
  <si>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</si>
  <si>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</si>
  <si>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</si>
  <si>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</si>
  <si>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</si>
  <si>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</si>
  <si>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</si>
  <si>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</si>
  <si>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</si>
  <si>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</si>
  <si>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</si>
  <si>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</si>
  <si>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</si>
  <si>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</si>
  <si>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</si>
  <si>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</si>
  <si>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</si>
  <si>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</si>
  <si>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</si>
  <si>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</si>
  <si>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</si>
  <si>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</si>
  <si>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</si>
  <si>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</si>
  <si>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</si>
  <si>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</si>
  <si>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</si>
  <si>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</si>
  <si>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</si>
  <si>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</si>
  <si>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</si>
  <si>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</si>
  <si>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</si>
  <si>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</si>
  <si>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</si>
  <si>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</si>
  <si>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</si>
  <si>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</si>
  <si>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</si>
  <si>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</si>
  <si>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</si>
  <si>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</si>
  <si>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</si>
  <si>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</si>
  <si>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</si>
  <si>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</si>
  <si>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</si>
  <si>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</si>
  <si>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</si>
  <si>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</si>
  <si>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</si>
  <si>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</si>
  <si>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</si>
  <si>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</si>
  <si>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</si>
  <si>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</si>
  <si>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</si>
  <si>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</si>
  <si>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</si>
  <si>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</si>
  <si>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</si>
  <si>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</si>
  <si>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</si>
  <si>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</si>
  <si>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</si>
  <si>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</si>
  <si>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</si>
  <si>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</si>
  <si>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</si>
  <si>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</si>
  <si>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</si>
  <si>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</si>
  <si>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</si>
  <si>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</si>
  <si>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</si>
  <si>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</si>
  <si>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</si>
  <si>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</si>
  <si>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</si>
  <si>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</si>
  <si>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</si>
  <si>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</si>
  <si>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</si>
  <si>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</si>
  <si>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</si>
  <si>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</si>
  <si>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</si>
  <si>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</si>
  <si>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</si>
  <si>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</si>
  <si>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</si>
  <si>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</si>
  <si>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</si>
  <si>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</si>
  <si>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</si>
  <si>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</si>
  <si>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</si>
  <si>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</si>
  <si>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</si>
  <si>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</si>
  <si>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</si>
  <si>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</si>
  <si>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</si>
  <si>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</si>
  <si>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</si>
  <si>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</si>
  <si>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</si>
  <si>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</si>
  <si>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</si>
  <si>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</si>
  <si>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</si>
  <si>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</si>
  <si>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</si>
  <si>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</si>
  <si>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</si>
  <si>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</si>
  <si>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</si>
  <si>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</si>
  <si>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</si>
  <si>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</si>
  <si>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</si>
  <si>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</si>
  <si>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</si>
  <si>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</si>
  <si>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</si>
  <si>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</si>
  <si>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</si>
  <si>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</si>
  <si>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</si>
  <si>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</si>
  <si>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</si>
  <si>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</si>
  <si>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</si>
  <si>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</si>
  <si>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</si>
  <si>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</si>
  <si>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</si>
  <si>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</si>
  <si>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</si>
  <si>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</si>
  <si>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</si>
  <si>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</si>
  <si>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</si>
  <si>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</si>
  <si>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</si>
  <si>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</si>
  <si>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</si>
  <si>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</si>
  <si>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</si>
  <si>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</si>
  <si>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</si>
  <si>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</si>
  <si>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</si>
  <si>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</si>
  <si>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</si>
  <si>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</si>
  <si>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</si>
  <si>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</si>
  <si>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</si>
  <si>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</si>
  <si>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</si>
  <si>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</si>
  <si>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</si>
  <si>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</si>
  <si>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</si>
  <si>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</si>
  <si>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</si>
  <si>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</si>
  <si>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</si>
  <si>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</si>
  <si>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</si>
  <si>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</si>
  <si>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</si>
  <si>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</si>
  <si>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</si>
  <si>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</si>
  <si>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</si>
  <si>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</si>
  <si>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</si>
  <si>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</si>
  <si>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</si>
  <si>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</si>
  <si>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</si>
  <si>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</si>
  <si>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</si>
  <si>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</si>
  <si>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</si>
  <si>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</si>
  <si>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</si>
  <si>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</si>
  <si>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</si>
  <si>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</si>
  <si>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</si>
  <si>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</si>
  <si>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</si>
  <si>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</si>
  <si>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</si>
  <si>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</si>
  <si>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</si>
  <si>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</si>
  <si>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</si>
  <si>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</si>
  <si>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</si>
  <si>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</si>
  <si>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</si>
  <si>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</si>
  <si>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</si>
  <si>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</si>
  <si>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</si>
  <si>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</si>
  <si>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</si>
  <si>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</si>
  <si>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</si>
  <si>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</si>
  <si>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</si>
  <si>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</si>
  <si>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</si>
  <si>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</si>
  <si>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</si>
  <si>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</si>
  <si>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</si>
  <si>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</si>
  <si>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</si>
  <si>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</si>
  <si>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</si>
  <si>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</si>
  <si>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</si>
  <si>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</si>
  <si>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</si>
  <si>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</si>
  <si>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</si>
  <si>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</si>
  <si>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</si>
  <si>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</si>
  <si>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</si>
  <si>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</si>
  <si>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</si>
  <si>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</si>
  <si>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</si>
  <si>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</si>
  <si>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</si>
  <si>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</si>
  <si>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</si>
  <si>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</si>
  <si>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</si>
  <si>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</si>
  <si>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</si>
  <si>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</si>
  <si>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</si>
  <si>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</si>
  <si>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</si>
  <si>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</si>
  <si>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</si>
  <si>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</si>
  <si>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</si>
  <si>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</si>
  <si>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</si>
  <si>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</si>
  <si>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</si>
  <si>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</si>
  <si>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</si>
  <si>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</si>
  <si>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</si>
  <si>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</si>
  <si>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</si>
  <si>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</si>
  <si>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</si>
  <si>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</si>
  <si>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</si>
  <si>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</si>
  <si>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</si>
  <si>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</si>
  <si>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</si>
  <si>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</si>
  <si>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</si>
  <si>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</si>
  <si>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</si>
  <si>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</si>
  <si>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</si>
  <si>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</si>
  <si>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</si>
  <si>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</si>
  <si>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</si>
  <si>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</si>
  <si>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</si>
  <si>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</si>
  <si>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</si>
  <si>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</si>
  <si>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</si>
  <si>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</si>
  <si>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</si>
  <si>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</si>
  <si>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</si>
  <si>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</si>
  <si>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</si>
  <si>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</si>
  <si>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</si>
  <si>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</si>
  <si>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</si>
  <si>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</si>
  <si>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</si>
  <si>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</si>
  <si>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</si>
  <si>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</si>
  <si>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</si>
  <si>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</si>
  <si>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</si>
  <si>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</si>
  <si>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</si>
  <si>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</si>
  <si>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</si>
  <si>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</si>
  <si>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</si>
  <si>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</si>
  <si>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</si>
  <si>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</si>
  <si>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</si>
  <si>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</si>
  <si>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</si>
  <si>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</si>
  <si>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</si>
  <si>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</si>
  <si>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</si>
  <si>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</si>
  <si>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</si>
  <si>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</si>
  <si>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</si>
  <si>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</si>
  <si>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</si>
  <si>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</si>
  <si>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</si>
  <si>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</si>
  <si>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</si>
  <si>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</si>
  <si>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</si>
  <si>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</si>
  <si>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</si>
  <si>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</si>
  <si>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</si>
  <si>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</si>
  <si>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</si>
  <si>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</si>
  <si>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</si>
  <si>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</si>
  <si>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</si>
  <si>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</si>
  <si>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</si>
  <si>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</si>
  <si>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</si>
  <si>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</si>
  <si>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</si>
  <si>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</si>
  <si>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</si>
  <si>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</si>
  <si>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</si>
  <si>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</si>
  <si>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</si>
  <si>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</si>
  <si>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</si>
  <si>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</si>
  <si>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</si>
  <si>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</si>
  <si>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</si>
  <si>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</si>
  <si>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</si>
  <si>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</si>
  <si>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</si>
  <si>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</si>
  <si>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</si>
  <si>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</si>
  <si>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</si>
  <si>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</si>
  <si>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</si>
  <si>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</si>
  <si>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</si>
  <si>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</si>
  <si>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</si>
  <si>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</si>
  <si>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</si>
  <si>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</si>
  <si>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</si>
  <si>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</si>
  <si>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</si>
  <si>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</si>
  <si>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</si>
  <si>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</si>
  <si>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</si>
  <si>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</si>
  <si>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</si>
  <si>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</si>
  <si>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</si>
  <si>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</si>
  <si>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</si>
  <si>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</si>
  <si>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</si>
  <si>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</si>
  <si>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</si>
  <si>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</si>
  <si>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</si>
  <si>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</si>
  <si>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</si>
  <si>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</si>
  <si>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</si>
  <si>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</si>
  <si>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</si>
  <si>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</si>
  <si>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</si>
  <si>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</si>
  <si>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</si>
  <si>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</si>
  <si>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</si>
  <si>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</si>
  <si>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</si>
  <si>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</si>
  <si>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</si>
  <si>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</si>
  <si>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</si>
  <si>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</si>
  <si>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</si>
  <si>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</si>
  <si>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</si>
  <si>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</si>
  <si>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</si>
  <si>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</si>
  <si>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</si>
  <si>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</si>
  <si>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</si>
  <si>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</si>
  <si>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</si>
  <si>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</si>
  <si>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</si>
  <si>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</si>
  <si>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</si>
  <si>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</si>
  <si>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</si>
  <si>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</si>
  <si>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</si>
  <si>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</si>
  <si>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</si>
  <si>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</si>
  <si>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</si>
  <si>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</si>
  <si>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</si>
  <si>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</si>
  <si>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</si>
  <si>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</si>
  <si>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</si>
  <si>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</si>
  <si>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</si>
  <si>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</si>
  <si>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</si>
  <si>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</si>
  <si>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</si>
  <si>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</si>
  <si>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</si>
  <si>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</si>
  <si>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</si>
  <si>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</si>
  <si>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</si>
  <si>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</si>
  <si>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</si>
  <si>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</si>
  <si>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</si>
  <si>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</si>
  <si>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</si>
  <si>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</si>
  <si>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</si>
  <si>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</si>
  <si>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</si>
  <si>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</si>
  <si>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</si>
  <si>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</si>
  <si>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</si>
  <si>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</si>
  <si>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</si>
  <si>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</si>
  <si>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</si>
  <si>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</si>
  <si>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</si>
  <si>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</si>
  <si>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</si>
  <si>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</si>
  <si>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</si>
  <si>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</si>
  <si>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</si>
  <si>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</si>
  <si>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</si>
  <si>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</si>
  <si>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</si>
  <si>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</si>
  <si>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</si>
  <si>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</si>
  <si>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</si>
  <si>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</si>
  <si>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</si>
  <si>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</si>
  <si>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</si>
  <si>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</si>
  <si>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</si>
  <si>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</si>
  <si>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</si>
  <si>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</si>
  <si>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</si>
  <si>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</si>
  <si>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</si>
  <si>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</si>
  <si>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</si>
  <si>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</si>
  <si>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</si>
  <si>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</si>
  <si>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</si>
  <si>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</si>
  <si>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</si>
  <si>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</si>
  <si>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</si>
  <si>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</si>
  <si>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</si>
  <si>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</si>
  <si>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</si>
  <si>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</si>
  <si>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</si>
  <si>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</si>
  <si>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</si>
  <si>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</si>
  <si>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</si>
  <si>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</si>
  <si>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</si>
  <si>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</si>
  <si>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</si>
  <si>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</si>
  <si>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</si>
  <si>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</si>
  <si>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</si>
  <si>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</si>
  <si>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</si>
  <si>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</si>
  <si>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</si>
  <si>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</si>
  <si>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</si>
  <si>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</si>
  <si>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</si>
  <si>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</si>
  <si>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</si>
  <si>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</si>
  <si>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</si>
  <si>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</si>
  <si>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</si>
  <si>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</si>
  <si>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</si>
  <si>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</si>
  <si>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</si>
  <si>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</si>
  <si>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</si>
  <si>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</si>
  <si>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</si>
  <si>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</si>
  <si>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</si>
  <si>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</si>
  <si>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</si>
  <si>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</si>
  <si>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</si>
  <si>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</si>
  <si>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</si>
  <si>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</si>
  <si>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</si>
  <si>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</si>
  <si>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</si>
  <si>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</si>
  <si>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</si>
  <si>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</si>
  <si>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</si>
  <si>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</si>
  <si>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</si>
  <si>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</si>
  <si>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</si>
  <si>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</si>
  <si>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</si>
  <si>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</si>
  <si>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</si>
  <si>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</si>
  <si>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</si>
  <si>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</si>
  <si>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</si>
  <si>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</si>
  <si>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</si>
  <si>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</si>
  <si>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</si>
  <si>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</si>
  <si>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</si>
  <si>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</si>
  <si>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</si>
  <si>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</si>
  <si>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</si>
  <si>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</si>
  <si>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</si>
  <si>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</si>
  <si>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</si>
  <si>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</si>
  <si>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</si>
  <si>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</si>
  <si>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</si>
  <si>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</si>
  <si>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</si>
  <si>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</si>
  <si>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</si>
  <si>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</si>
  <si>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</si>
  <si>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</si>
  <si>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</si>
  <si>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</si>
  <si>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</si>
  <si>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</si>
  <si>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</si>
  <si>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</si>
  <si>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</si>
  <si>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</si>
  <si>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</si>
  <si>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</si>
  <si>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</si>
  <si>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</si>
  <si>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</si>
  <si>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</si>
  <si>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</si>
  <si>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</si>
  <si>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</si>
  <si>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</si>
  <si>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</si>
  <si>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</si>
  <si>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</si>
  <si>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</si>
  <si>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</si>
  <si>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</si>
  <si>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</si>
  <si>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</si>
  <si>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</si>
  <si>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</si>
  <si>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</si>
  <si>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</si>
  <si>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</si>
  <si>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</si>
  <si>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</si>
  <si>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</si>
  <si>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</si>
  <si>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</si>
  <si>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</si>
  <si>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</si>
  <si>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</si>
  <si>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</si>
  <si>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</si>
  <si>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</si>
  <si>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</si>
  <si>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</si>
  <si>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</si>
  <si>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</si>
  <si>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</si>
  <si>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</si>
  <si>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</si>
  <si>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</si>
  <si>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</si>
  <si>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</si>
  <si>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</si>
  <si>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</si>
  <si>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</si>
  <si>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</si>
  <si>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</si>
  <si>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</si>
  <si>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</si>
  <si>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</si>
  <si>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</si>
  <si>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</si>
  <si>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</si>
  <si>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</si>
  <si>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</si>
  <si>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</si>
  <si>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</si>
  <si>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</si>
  <si>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</si>
  <si>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</si>
  <si>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</si>
  <si>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</si>
  <si>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</si>
  <si>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</si>
  <si>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</si>
  <si>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</si>
  <si>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</si>
  <si>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</si>
  <si>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</si>
  <si>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</si>
  <si>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</si>
  <si>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</si>
  <si>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</si>
  <si>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</si>
  <si>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</si>
  <si>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</si>
  <si>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</si>
  <si>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</si>
  <si>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</si>
  <si>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</si>
  <si>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</si>
  <si>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</si>
  <si>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</si>
  <si>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</si>
  <si>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</si>
  <si>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</si>
  <si>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</si>
  <si>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</si>
  <si>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</si>
  <si>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</si>
  <si>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</si>
  <si>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</si>
  <si>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</si>
  <si>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</si>
  <si>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</si>
  <si>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</si>
  <si>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</si>
  <si>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</si>
  <si>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</si>
  <si>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</si>
  <si>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</si>
  <si>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</si>
  <si>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</si>
  <si>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</si>
  <si>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</si>
  <si>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</si>
  <si>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</si>
  <si>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</si>
  <si>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</si>
  <si>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</si>
  <si>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</si>
  <si>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</si>
  <si>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</si>
  <si>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</si>
  <si>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</si>
  <si>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</si>
  <si>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</si>
  <si>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</si>
  <si>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</si>
  <si>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</si>
  <si>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</si>
  <si>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</si>
  <si>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</si>
  <si>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</si>
  <si>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</si>
  <si>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</si>
  <si>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</si>
  <si>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</si>
  <si>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</si>
  <si>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</si>
  <si>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</si>
  <si>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</si>
  <si>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</si>
  <si>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</si>
  <si>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</si>
  <si>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</si>
  <si>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</si>
  <si>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</si>
  <si>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</si>
  <si>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</si>
  <si>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</si>
  <si>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</si>
  <si>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</si>
  <si>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</si>
  <si>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</si>
  <si>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</si>
  <si>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</si>
  <si>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</si>
  <si>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</si>
  <si>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</si>
  <si>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</si>
  <si>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</si>
  <si>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</si>
  <si>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</si>
  <si>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</si>
  <si>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</si>
  <si>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</si>
  <si>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</si>
  <si>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</si>
  <si>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</si>
  <si>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</si>
  <si>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</si>
  <si>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</si>
  <si>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</si>
  <si>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</si>
  <si>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</si>
  <si>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</si>
  <si>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</si>
  <si>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</si>
  <si>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</si>
  <si>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</si>
  <si>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</si>
  <si>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</si>
  <si>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</si>
  <si>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</si>
  <si>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</si>
  <si>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</si>
  <si>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</si>
  <si>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</si>
  <si>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</si>
  <si>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</si>
  <si>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</si>
  <si>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</si>
  <si>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</si>
  <si>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</si>
  <si>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</si>
  <si>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</si>
  <si>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</si>
  <si>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</si>
  <si>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</si>
  <si>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</si>
  <si>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</si>
  <si>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</si>
  <si>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</si>
  <si>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</si>
  <si>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</si>
  <si>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</si>
  <si>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</si>
  <si>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</si>
  <si>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</si>
  <si>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</si>
  <si>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</si>
  <si>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</si>
  <si>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</si>
  <si>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</si>
  <si>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</si>
  <si>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</si>
  <si>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</si>
  <si>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</si>
  <si>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</si>
  <si>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</si>
  <si>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</si>
  <si>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</si>
  <si>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</si>
  <si>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</si>
  <si>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</si>
  <si>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</si>
  <si>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</si>
  <si>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</si>
  <si>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</si>
  <si>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</si>
  <si>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</si>
  <si>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</si>
  <si>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</si>
  <si>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</si>
  <si>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</si>
  <si>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</si>
  <si>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</si>
  <si>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</si>
  <si>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</si>
  <si>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</si>
  <si>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</si>
  <si>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</si>
  <si>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</si>
  <si>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</si>
  <si>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</si>
  <si>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</si>
  <si>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</si>
  <si>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</si>
  <si>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</si>
  <si>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</si>
  <si>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</si>
  <si>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</si>
  <si>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</si>
  <si>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</si>
  <si>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</si>
  <si>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</si>
  <si>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</si>
  <si>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</si>
  <si>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</si>
  <si>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</si>
  <si>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</si>
  <si>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</si>
  <si>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</si>
  <si>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</si>
  <si>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</si>
  <si>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</si>
  <si>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</si>
  <si>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</si>
  <si>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</si>
  <si>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</si>
  <si>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</si>
  <si>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</si>
  <si>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</si>
  <si>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</si>
  <si>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</si>
  <si>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</si>
  <si>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</si>
  <si>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</si>
  <si>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</si>
  <si>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</si>
  <si>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</si>
  <si>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</si>
  <si>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</si>
  <si>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</si>
  <si>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</si>
  <si>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</si>
  <si>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</si>
  <si>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</si>
  <si>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</si>
  <si>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</si>
  <si>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</si>
  <si>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</si>
  <si>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</si>
  <si>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</si>
  <si>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</si>
  <si>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</si>
  <si>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</si>
  <si>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</si>
  <si>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</si>
  <si>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</si>
  <si>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</si>
  <si>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</si>
  <si>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</si>
  <si>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</si>
  <si>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</si>
  <si>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</si>
  <si>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</si>
  <si>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</si>
  <si>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</si>
  <si>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</si>
  <si>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</si>
  <si>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</si>
  <si>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</si>
  <si>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</si>
  <si>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</si>
  <si>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</si>
  <si>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</si>
  <si>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</si>
  <si>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</si>
  <si>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</si>
  <si>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</si>
  <si>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</si>
  <si>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</si>
  <si>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</si>
  <si>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</si>
  <si>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</si>
  <si>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</si>
  <si>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</si>
  <si>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</si>
  <si>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</si>
  <si>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</si>
  <si>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</si>
  <si>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</si>
  <si>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</si>
  <si>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</si>
  <si>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</si>
  <si>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</si>
  <si>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</si>
  <si>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</si>
  <si>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</si>
  <si>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</si>
  <si>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</si>
  <si>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</si>
  <si>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</si>
  <si>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</si>
  <si>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</si>
  <si>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</si>
  <si>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</si>
  <si>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</si>
  <si>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</si>
  <si>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</si>
  <si>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</si>
  <si>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</si>
  <si>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</si>
  <si>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</si>
  <si>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</si>
  <si>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</si>
  <si>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</si>
  <si>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</si>
  <si>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</si>
  <si>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</si>
  <si>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</si>
  <si>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</si>
  <si>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</si>
  <si>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</si>
  <si>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</si>
  <si>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</si>
  <si>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</si>
  <si>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</si>
  <si>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</si>
  <si>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</si>
  <si>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</si>
  <si>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</si>
  <si>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</si>
  <si>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</si>
  <si>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</si>
  <si>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</si>
  <si>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</si>
  <si>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</si>
  <si>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</si>
  <si>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</si>
  <si>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</si>
  <si>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</si>
  <si>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</si>
  <si>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</si>
  <si>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</si>
  <si>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</si>
  <si>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</si>
  <si>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</si>
  <si>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</si>
  <si>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</si>
  <si>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</si>
  <si>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</si>
  <si>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</si>
  <si>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</si>
  <si>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</si>
  <si>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</si>
  <si>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</si>
  <si>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</si>
  <si>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</si>
  <si>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</si>
  <si>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</si>
  <si>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</si>
  <si>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</si>
  <si>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</si>
  <si>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</si>
  <si>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</si>
  <si>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</si>
  <si>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</si>
  <si>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</si>
  <si>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</si>
  <si>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</si>
  <si>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</si>
  <si>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</si>
  <si>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</si>
  <si>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</si>
  <si>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</si>
  <si>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</si>
  <si>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</si>
  <si>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</si>
  <si>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</si>
  <si>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</si>
  <si>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</si>
  <si>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</si>
  <si>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</si>
  <si>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</si>
  <si>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</si>
  <si>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</si>
  <si>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</si>
  <si>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</si>
  <si>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</si>
  <si>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</si>
  <si>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</si>
  <si>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</si>
  <si>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</si>
  <si>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</si>
  <si>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</si>
  <si>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</si>
  <si>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</si>
  <si>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</si>
  <si>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</si>
  <si>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</si>
  <si>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</si>
  <si>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</si>
  <si>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</si>
  <si>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</si>
  <si>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</si>
  <si>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</si>
  <si>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</si>
  <si>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</si>
  <si>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</si>
  <si>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</si>
  <si>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</si>
  <si>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</si>
  <si>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</si>
  <si>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</si>
  <si>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</si>
  <si>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</si>
  <si>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</si>
  <si>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</si>
  <si>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</si>
  <si>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</si>
  <si>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</si>
  <si>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</si>
  <si>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</si>
  <si>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</si>
  <si>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</si>
  <si>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</si>
  <si>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</si>
  <si>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</si>
  <si>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</si>
  <si>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</si>
  <si>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</si>
  <si>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</si>
  <si>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</si>
  <si>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</si>
  <si>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</si>
  <si>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</si>
  <si>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</si>
  <si>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</si>
  <si>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</si>
  <si>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</si>
  <si>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</si>
  <si>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</si>
  <si>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</si>
  <si>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</si>
  <si>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</si>
  <si>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</si>
  <si>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</si>
  <si>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</si>
  <si>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</si>
  <si>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</si>
  <si>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</si>
  <si>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</si>
  <si>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</si>
  <si>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</si>
  <si>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</si>
  <si>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</si>
  <si>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</si>
  <si>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</si>
  <si>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</si>
  <si>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</si>
  <si>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</si>
  <si>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</si>
  <si>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</si>
  <si>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</si>
  <si>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</si>
  <si>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</si>
  <si>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</si>
  <si>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</si>
  <si>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</si>
  <si>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</si>
  <si>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</si>
  <si>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</si>
  <si>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</si>
  <si>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</si>
  <si>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</si>
  <si>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</si>
  <si>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</si>
  <si>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</si>
  <si>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</si>
  <si>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</si>
  <si>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</si>
  <si>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</si>
  <si>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</si>
  <si>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</si>
  <si>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</si>
  <si>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</si>
  <si>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</si>
  <si>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</si>
  <si>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</si>
  <si>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</si>
  <si>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</si>
  <si>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</si>
  <si>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</si>
  <si>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</si>
  <si>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</si>
  <si>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</si>
  <si>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</si>
  <si>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</si>
  <si>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</si>
  <si>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</si>
  <si>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</si>
  <si>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</si>
  <si>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</si>
  <si>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</si>
  <si>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</si>
  <si>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</si>
  <si>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</si>
  <si>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</si>
  <si>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</si>
  <si>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</si>
  <si>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</si>
  <si>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</si>
  <si>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</si>
  <si>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</si>
  <si>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</si>
  <si>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</si>
  <si>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</si>
  <si>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</si>
  <si>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</si>
  <si>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</si>
  <si>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</si>
  <si>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</si>
  <si>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</si>
  <si>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</si>
  <si>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</si>
  <si>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</si>
  <si>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</si>
  <si>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</si>
  <si>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</si>
  <si>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</si>
  <si>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</si>
  <si>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</si>
  <si>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</si>
  <si>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</si>
  <si>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</si>
  <si>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</si>
  <si>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</si>
  <si>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</si>
  <si>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</si>
  <si>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</si>
  <si>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</si>
  <si>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</si>
  <si>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</si>
  <si>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</si>
  <si>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</si>
  <si>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</si>
  <si>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</si>
  <si>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</si>
  <si>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</si>
  <si>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</si>
  <si>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</si>
  <si>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</si>
  <si>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</si>
  <si>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</si>
  <si>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</si>
  <si>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</si>
  <si>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</si>
  <si>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</si>
  <si>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</si>
  <si>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</si>
  <si>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</si>
  <si>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</si>
  <si>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</si>
  <si>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</si>
  <si>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</si>
  <si>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</si>
  <si>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</si>
  <si>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</si>
  <si>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</si>
  <si>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</si>
  <si>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</si>
  <si>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</si>
  <si>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</si>
  <si>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</si>
  <si>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</si>
  <si>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</si>
  <si>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</si>
  <si>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</si>
  <si>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</si>
  <si>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</si>
  <si>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</si>
  <si>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</si>
  <si>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</si>
  <si>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</si>
  <si>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</si>
  <si>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</si>
  <si>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</si>
  <si>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</si>
  <si>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</si>
  <si>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</si>
  <si>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</si>
  <si>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</si>
  <si>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</si>
  <si>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</si>
  <si>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</si>
  <si>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</si>
  <si>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</si>
  <si>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</si>
  <si>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</si>
  <si>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</si>
  <si>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</si>
  <si>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</si>
  <si>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</si>
  <si>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</si>
  <si>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</si>
  <si>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</si>
  <si>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</si>
  <si>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</si>
  <si>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</si>
  <si>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</si>
  <si>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</si>
  <si>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</si>
  <si>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</si>
  <si>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</si>
  <si>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</si>
  <si>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</si>
  <si>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</si>
  <si>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</si>
  <si>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</si>
  <si>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</si>
  <si>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</si>
  <si>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</si>
  <si>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</si>
  <si>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</si>
  <si>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</si>
  <si>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</si>
  <si>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</si>
  <si>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</si>
  <si>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</si>
  <si>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</si>
  <si>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</si>
  <si>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</si>
  <si>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</si>
  <si>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</si>
  <si>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</si>
  <si>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</si>
  <si>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</si>
  <si>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</si>
  <si>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</si>
  <si>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</si>
  <si>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</si>
  <si>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</si>
  <si>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</si>
  <si>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</si>
  <si>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</si>
  <si>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</si>
  <si>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</si>
  <si>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</si>
  <si>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</si>
  <si>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</si>
  <si>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</si>
  <si>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</si>
  <si>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</si>
  <si>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</si>
  <si>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</si>
  <si>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</si>
  <si>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</si>
  <si>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</si>
  <si>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</si>
  <si>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</si>
  <si>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</si>
  <si>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</si>
  <si>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</si>
  <si>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</si>
  <si>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</si>
  <si>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</si>
  <si>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</si>
  <si>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</si>
  <si>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</si>
  <si>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</si>
  <si>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</si>
  <si>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</si>
  <si>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</si>
  <si>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</si>
  <si>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</si>
  <si>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</si>
  <si>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</si>
  <si>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</si>
  <si>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</si>
  <si>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</si>
  <si>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</si>
  <si>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</si>
  <si>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</si>
  <si>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</si>
  <si>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</si>
  <si>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</si>
  <si>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</si>
  <si>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</si>
  <si>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</si>
  <si>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</si>
  <si>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</si>
  <si>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</si>
  <si>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</si>
  <si>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</si>
  <si>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</si>
  <si>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</si>
  <si>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</si>
  <si>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</si>
  <si>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</si>
  <si>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</si>
  <si>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</si>
  <si>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</si>
  <si>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</si>
  <si>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</si>
  <si>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</si>
  <si>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</si>
  <si>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</si>
  <si>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</si>
  <si>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</si>
  <si>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</si>
  <si>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</si>
  <si>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</si>
  <si>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</si>
  <si>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</si>
  <si>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</si>
  <si>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</si>
  <si>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</si>
  <si>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</si>
  <si>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</si>
  <si>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</si>
  <si>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</si>
  <si>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</si>
  <si>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</si>
  <si>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</si>
  <si>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</si>
  <si>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</si>
  <si>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</si>
  <si>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</si>
  <si>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</si>
  <si>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</si>
  <si>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</si>
  <si>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</si>
  <si>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</si>
  <si>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</si>
  <si>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</si>
  <si>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</si>
  <si>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</si>
  <si>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</si>
  <si>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</si>
  <si>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</si>
  <si>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</si>
  <si>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</si>
  <si>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</si>
  <si>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</si>
  <si>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</si>
  <si>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</si>
  <si>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</si>
  <si>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</si>
  <si>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</si>
  <si>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</si>
  <si>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</si>
  <si>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</si>
  <si>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</si>
  <si>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</si>
  <si>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</si>
  <si>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</si>
  <si>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</si>
  <si>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</si>
  <si>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</si>
  <si>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</si>
  <si>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</si>
  <si>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</si>
  <si>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</si>
  <si>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</si>
  <si>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</si>
  <si>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</si>
  <si>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</si>
  <si>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</si>
  <si>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</si>
  <si>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</si>
  <si>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</si>
  <si>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</si>
  <si>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</si>
  <si>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</si>
  <si>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</si>
  <si>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</si>
  <si>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</si>
  <si>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</si>
  <si>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</si>
  <si>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</si>
  <si>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</si>
  <si>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</si>
  <si>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</si>
  <si>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</si>
  <si>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</si>
  <si>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</si>
  <si>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</si>
  <si>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</si>
  <si>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</si>
  <si>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</si>
  <si>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</si>
  <si>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</si>
  <si>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</si>
  <si>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</si>
  <si>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</si>
  <si>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</si>
  <si>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</si>
  <si>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</si>
  <si>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</si>
  <si>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</si>
  <si>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</si>
  <si>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</si>
  <si>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</si>
  <si>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</si>
  <si>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</si>
  <si>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</si>
  <si>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</si>
  <si>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</si>
  <si>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</si>
  <si>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</si>
  <si>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</si>
  <si>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</si>
  <si>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</si>
  <si>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</si>
  <si>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</si>
  <si>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</si>
  <si>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</si>
  <si>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</si>
  <si>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</si>
  <si>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</si>
  <si>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</si>
  <si>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</si>
  <si>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</si>
  <si>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</si>
  <si>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</si>
  <si>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</si>
  <si>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</si>
  <si>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</si>
  <si>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</si>
  <si>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</si>
  <si>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</si>
  <si>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</si>
  <si>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</si>
  <si>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</si>
  <si>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</si>
  <si>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</si>
  <si>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</si>
  <si>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</si>
  <si>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</si>
  <si>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</si>
  <si>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</si>
  <si>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</si>
  <si>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</si>
  <si>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</si>
  <si>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</si>
  <si>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</si>
  <si>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</si>
  <si>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</si>
  <si>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</si>
  <si>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</si>
  <si>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</si>
  <si>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</si>
  <si>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</si>
  <si>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</si>
  <si>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</si>
  <si>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</si>
  <si>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</si>
  <si>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</si>
  <si>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</si>
  <si>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</si>
  <si>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</si>
  <si>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</si>
  <si>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</si>
  <si>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</si>
  <si>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</si>
  <si>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</si>
  <si>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</si>
  <si>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</si>
  <si>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</si>
  <si>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</si>
  <si>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</si>
  <si>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</si>
  <si>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</si>
  <si>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</si>
  <si>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</si>
  <si>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</si>
  <si>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</si>
  <si>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</si>
  <si>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</si>
  <si>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</si>
  <si>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</si>
  <si>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</si>
  <si>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</si>
  <si>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</si>
  <si>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</si>
  <si>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</si>
  <si>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</si>
  <si>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</si>
  <si>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</si>
  <si>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</si>
  <si>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</si>
  <si>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</si>
  <si>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</si>
  <si>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</si>
  <si>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</si>
  <si>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</si>
  <si>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</si>
  <si>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</si>
  <si>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</si>
  <si>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</si>
  <si>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</si>
  <si>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</si>
  <si>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</si>
  <si>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</si>
  <si>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</si>
  <si>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</si>
  <si>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</si>
  <si>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</si>
  <si>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</si>
  <si>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</si>
  <si>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</si>
  <si>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</si>
  <si>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</si>
  <si>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</si>
  <si>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</si>
  <si>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</si>
  <si>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</si>
  <si>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</si>
  <si>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</si>
  <si>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</si>
  <si>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</si>
  <si>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</si>
  <si>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</si>
  <si>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</si>
  <si>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</si>
  <si>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</si>
  <si>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</si>
  <si>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</si>
  <si>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</si>
  <si>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</si>
  <si>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</si>
  <si>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</si>
  <si>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</si>
  <si>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</si>
  <si>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</si>
  <si>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</si>
  <si>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</si>
  <si>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</si>
  <si>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</si>
  <si>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</si>
  <si>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</si>
  <si>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</si>
  <si>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</si>
  <si>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</si>
  <si>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</si>
  <si>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</si>
  <si>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</si>
  <si>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</si>
  <si>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</si>
  <si>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</si>
  <si>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</si>
  <si>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</si>
  <si>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</si>
  <si>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</si>
  <si>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</si>
  <si>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</si>
  <si>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</si>
  <si>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</si>
  <si>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</si>
  <si>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</si>
  <si>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</si>
  <si>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</si>
  <si>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</si>
  <si>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</si>
  <si>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</si>
  <si>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</si>
  <si>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</si>
  <si>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</si>
  <si>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</si>
  <si>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</si>
  <si>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</si>
  <si>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</si>
  <si>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</si>
  <si>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</si>
  <si>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</si>
  <si>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</si>
  <si>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</si>
  <si>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</si>
  <si>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</si>
  <si>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</si>
  <si>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</si>
  <si>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</si>
  <si>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</si>
  <si>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</si>
  <si>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</si>
  <si>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</si>
  <si>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</si>
  <si>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</si>
  <si>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</si>
  <si>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</si>
  <si>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</si>
  <si>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</si>
  <si>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</si>
  <si>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</si>
  <si>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</si>
  <si>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</si>
  <si>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</si>
  <si>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</si>
  <si>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</si>
  <si>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</si>
  <si>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</si>
  <si>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</si>
  <si>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</si>
  <si>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</si>
  <si>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</si>
  <si>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</si>
  <si>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</si>
  <si>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</si>
  <si>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</si>
  <si>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</si>
  <si>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</si>
  <si>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</si>
  <si>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</si>
  <si>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</si>
  <si>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</si>
  <si>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</si>
  <si>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</si>
  <si>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</si>
  <si>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</si>
  <si>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</si>
  <si>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</si>
  <si>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</si>
  <si>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</si>
  <si>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</si>
  <si>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</si>
  <si>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</si>
  <si>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</si>
  <si>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</si>
  <si>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</si>
  <si>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</si>
  <si>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</si>
  <si>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</si>
  <si>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</si>
  <si>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</si>
  <si>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</si>
  <si>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</si>
  <si>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</si>
  <si>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</si>
  <si>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</si>
  <si>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</si>
  <si>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</si>
  <si>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</si>
  <si>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</si>
  <si>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</si>
  <si>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</si>
  <si>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</si>
  <si>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</si>
  <si>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</si>
  <si>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</si>
  <si>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</si>
  <si>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</si>
  <si>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</si>
  <si>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</si>
  <si>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</si>
  <si>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</si>
  <si>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</si>
  <si>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</si>
  <si>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</si>
  <si>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</si>
  <si>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</si>
  <si>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</si>
  <si>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</si>
  <si>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</si>
  <si>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</si>
  <si>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</si>
  <si>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</si>
  <si>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</si>
  <si>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</si>
  <si>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</si>
  <si>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</si>
  <si>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</si>
  <si>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</si>
  <si>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</si>
  <si>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</si>
  <si>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</si>
  <si>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</si>
  <si>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</si>
  <si>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</si>
  <si>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</si>
  <si>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</si>
  <si>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</si>
  <si>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</si>
  <si>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</si>
  <si>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</si>
  <si>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</si>
  <si>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</si>
  <si>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</si>
  <si>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</si>
  <si>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</si>
  <si>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</si>
  <si>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</si>
  <si>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</si>
  <si>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</si>
  <si>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</si>
  <si>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</si>
  <si>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</si>
  <si>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</si>
  <si>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</si>
  <si>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</si>
  <si>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</si>
  <si>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</si>
  <si>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</si>
  <si>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</si>
  <si>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</si>
  <si>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</si>
  <si>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</si>
  <si>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</si>
  <si>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</si>
  <si>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</si>
  <si>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</si>
  <si>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</si>
  <si>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</si>
  <si>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</si>
  <si>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</si>
  <si>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</si>
  <si>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</si>
  <si>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</si>
  <si>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</si>
  <si>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</si>
  <si>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</si>
  <si>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</si>
  <si>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</si>
  <si>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</si>
  <si>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</si>
  <si>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</si>
  <si>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</si>
  <si>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</si>
  <si>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</si>
  <si>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</si>
  <si>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</si>
  <si>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</si>
  <si>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</si>
  <si>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</si>
  <si>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</si>
  <si>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</si>
  <si>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</si>
  <si>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</si>
  <si>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</si>
  <si>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</si>
  <si>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</si>
  <si>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</si>
  <si>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</si>
  <si>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</si>
  <si>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</si>
  <si>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</si>
  <si>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</si>
  <si>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</si>
  <si>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</si>
  <si>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</si>
  <si>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</si>
  <si>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</si>
  <si>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</si>
  <si>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</si>
  <si>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</si>
  <si>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</si>
  <si>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</si>
  <si>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</si>
  <si>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</si>
  <si>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</si>
  <si>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</si>
  <si>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</si>
  <si>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</si>
  <si>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</si>
  <si>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</si>
  <si>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</si>
  <si>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</si>
  <si>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</si>
  <si>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</si>
  <si>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</si>
  <si>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</si>
  <si>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</si>
  <si>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</si>
  <si>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</si>
  <si>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</si>
  <si>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</si>
  <si>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</si>
  <si>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</si>
  <si>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</si>
  <si>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</si>
  <si>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</si>
  <si>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</si>
  <si>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</si>
  <si>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</si>
  <si>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</si>
  <si>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</si>
  <si>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</si>
  <si>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</si>
  <si>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</si>
  <si>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</si>
  <si>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</si>
  <si>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</si>
  <si>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</si>
  <si>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</si>
  <si>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</si>
  <si>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</si>
  <si>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</si>
  <si>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</si>
  <si>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</si>
  <si>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</si>
  <si>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</si>
  <si>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</si>
  <si>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</si>
  <si>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</si>
  <si>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</si>
  <si>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</si>
  <si>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</si>
  <si>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</si>
  <si>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</si>
  <si>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</si>
  <si>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</si>
  <si>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</si>
  <si>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</si>
  <si>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</si>
  <si>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</si>
  <si>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</si>
  <si>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</si>
  <si>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</si>
  <si>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</si>
  <si>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</si>
  <si>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</si>
  <si>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</si>
  <si>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</si>
  <si>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</si>
  <si>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</si>
  <si>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</si>
  <si>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</si>
  <si>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</si>
  <si>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</si>
  <si>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</si>
  <si>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</si>
  <si>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</si>
  <si>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</si>
  <si>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</si>
  <si>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</si>
  <si>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</si>
  <si>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</si>
  <si>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</si>
  <si>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</si>
  <si>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</si>
  <si>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</si>
  <si>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</si>
  <si>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</si>
  <si>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</si>
  <si>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</si>
  <si>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</si>
  <si>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</si>
  <si>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</si>
  <si>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</si>
  <si>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</si>
  <si>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</si>
  <si>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</si>
  <si>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</si>
  <si>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</si>
  <si>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</si>
  <si>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</si>
  <si>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</si>
  <si>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</si>
  <si>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</si>
  <si>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</si>
  <si>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</si>
  <si>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</si>
  <si>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</si>
  <si>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</si>
  <si>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</si>
  <si>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</si>
  <si>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</si>
  <si>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</si>
  <si>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</si>
  <si>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</si>
  <si>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</si>
  <si>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</si>
  <si>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</si>
  <si>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</si>
  <si>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</si>
  <si>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</si>
  <si>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</si>
  <si>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</si>
  <si>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</si>
  <si>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</si>
  <si>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</si>
  <si>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</si>
  <si>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</si>
  <si>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</si>
  <si>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</si>
  <si>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</si>
  <si>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</si>
  <si>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</si>
  <si>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</si>
  <si>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</si>
  <si>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</si>
  <si>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</si>
  <si>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</si>
  <si>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</si>
  <si>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</si>
  <si>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</si>
  <si>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</si>
  <si>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</si>
  <si>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</si>
  <si>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</si>
  <si>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</si>
  <si>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</si>
  <si>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</si>
  <si>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</si>
  <si>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</si>
  <si>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</si>
  <si>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</si>
  <si>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</si>
  <si>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</si>
  <si>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</si>
  <si>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</si>
  <si>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</si>
  <si>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</si>
  <si>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</si>
  <si>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</si>
  <si>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</si>
  <si>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</si>
  <si>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</si>
  <si>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</si>
  <si>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</si>
  <si>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</si>
  <si>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</si>
  <si>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</si>
  <si>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</si>
  <si>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</si>
  <si>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</si>
  <si>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</si>
  <si>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</si>
  <si>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</si>
  <si>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</si>
  <si>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</si>
  <si>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</si>
  <si>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</si>
  <si>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</si>
  <si>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</si>
  <si>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</si>
  <si>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</si>
  <si>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</si>
  <si>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</si>
  <si>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</si>
  <si>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</si>
  <si>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</si>
  <si>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</si>
  <si>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</si>
  <si>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</si>
  <si>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</si>
  <si>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</si>
  <si>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</si>
  <si>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</si>
  <si>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</si>
  <si>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</si>
  <si>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</si>
  <si>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</si>
  <si>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</si>
  <si>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</si>
  <si>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</si>
  <si>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</si>
  <si>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</si>
  <si>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</si>
  <si>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</si>
  <si>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</si>
  <si>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</si>
  <si>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</si>
  <si>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</si>
  <si>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</si>
  <si>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</si>
  <si>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</si>
  <si>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</si>
  <si>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</si>
  <si>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</si>
  <si>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</si>
  <si>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</si>
  <si>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</si>
  <si>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</si>
  <si>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</si>
  <si>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</si>
  <si>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</si>
  <si>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</si>
  <si>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</si>
  <si>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</si>
  <si>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</si>
  <si>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</si>
  <si>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</si>
  <si>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</si>
  <si>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</si>
  <si>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</si>
  <si>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</si>
  <si>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</si>
  <si>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</si>
  <si>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</si>
  <si>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</si>
  <si>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</si>
  <si>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</si>
  <si>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</si>
  <si>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</si>
  <si>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</si>
  <si>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</si>
  <si>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</si>
  <si>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</si>
  <si>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</si>
  <si>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</si>
  <si>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</si>
  <si>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</si>
  <si>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</si>
  <si>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</si>
  <si>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</si>
  <si>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</si>
  <si>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</si>
  <si>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</si>
  <si>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</si>
  <si>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</si>
  <si>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</si>
  <si>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</si>
  <si>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</si>
  <si>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</si>
  <si>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</si>
  <si>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</si>
  <si>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</si>
  <si>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</si>
  <si>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</si>
  <si>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</si>
  <si>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</si>
  <si>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</si>
  <si>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</si>
  <si>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</si>
  <si>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</si>
  <si>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</si>
  <si>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</si>
  <si>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</si>
  <si>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</si>
  <si>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</si>
  <si>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</si>
  <si>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</si>
  <si>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</si>
  <si>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</si>
  <si>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</si>
  <si>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</si>
  <si>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</si>
  <si>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</si>
  <si>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</si>
  <si>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</si>
  <si>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</si>
  <si>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</si>
  <si>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</si>
  <si>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</si>
  <si>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</si>
  <si>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</si>
  <si>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</si>
  <si>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</si>
  <si>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</si>
  <si>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</si>
  <si>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</si>
  <si>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</si>
  <si>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</si>
  <si>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</si>
  <si>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</si>
  <si>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</si>
  <si>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</si>
  <si>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</si>
  <si>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</si>
  <si>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</si>
  <si>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</si>
  <si>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</si>
  <si>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</si>
  <si>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</si>
  <si>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</si>
  <si>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</si>
  <si>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</si>
  <si>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</si>
  <si>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</si>
  <si>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</si>
  <si>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</si>
  <si>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</si>
  <si>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</si>
  <si>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</si>
  <si>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</si>
  <si>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</si>
  <si>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</si>
  <si>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</si>
  <si>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</si>
  <si>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</si>
  <si>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</si>
  <si>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</si>
  <si>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</si>
  <si>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</si>
  <si>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</si>
  <si>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</si>
  <si>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</si>
  <si>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</si>
  <si>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</si>
  <si>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</si>
  <si>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</si>
  <si>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</si>
  <si>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</si>
  <si>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</si>
  <si>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</si>
  <si>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</si>
  <si>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</si>
  <si>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</si>
  <si>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</si>
  <si>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</si>
  <si>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</si>
  <si>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</si>
  <si>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</si>
  <si>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</si>
  <si>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</si>
  <si>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</si>
  <si>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</si>
  <si>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</si>
  <si>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</si>
  <si>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</si>
  <si>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</si>
  <si>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</si>
  <si>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</si>
  <si>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</si>
  <si>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</si>
  <si>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</si>
  <si>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</si>
  <si>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</si>
  <si>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</si>
  <si>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</si>
  <si>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</si>
  <si>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</si>
  <si>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</si>
  <si>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</si>
  <si>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</si>
  <si>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</si>
  <si>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</si>
  <si>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</si>
  <si>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</si>
  <si>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</si>
  <si>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</si>
  <si>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</si>
  <si>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</si>
  <si>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</si>
  <si>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</si>
  <si>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</si>
  <si>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</si>
  <si>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</si>
  <si>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</si>
  <si>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</si>
  <si>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</si>
  <si>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</si>
  <si>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</si>
  <si>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</si>
  <si>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</si>
  <si>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</si>
  <si>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</si>
  <si>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</si>
  <si>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</si>
  <si>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</si>
  <si>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</si>
  <si>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</si>
  <si>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</si>
  <si>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</si>
  <si>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</si>
  <si>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</si>
  <si>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</si>
  <si>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</si>
  <si>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</si>
  <si>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</si>
  <si>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</si>
  <si>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</si>
  <si>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</si>
  <si>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</si>
  <si>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</si>
  <si>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</si>
  <si>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</si>
  <si>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</si>
  <si>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</si>
  <si>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</si>
  <si>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</si>
  <si>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</si>
  <si>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</si>
  <si>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</si>
  <si>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</si>
  <si>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</si>
  <si>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</si>
  <si>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</si>
  <si>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</si>
  <si>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</si>
  <si>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</si>
  <si>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</si>
  <si>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</si>
  <si>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</si>
  <si>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</si>
  <si>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</si>
  <si>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</si>
  <si>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</si>
  <si>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</si>
  <si>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</si>
  <si>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</si>
  <si>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</si>
  <si>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</si>
  <si>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</si>
  <si>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</si>
  <si>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</si>
  <si>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</si>
  <si>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</si>
  <si>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</si>
  <si>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</si>
  <si>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</si>
  <si>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</si>
  <si>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</si>
  <si>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</si>
  <si>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</si>
  <si>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</si>
  <si>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</si>
  <si>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</si>
  <si>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</si>
  <si>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</si>
  <si>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</si>
  <si>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</si>
  <si>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</si>
  <si>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</si>
  <si>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</si>
  <si>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</si>
  <si>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</si>
  <si>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</si>
  <si>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</si>
  <si>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</si>
  <si>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</si>
  <si>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</si>
  <si>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</si>
  <si>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</si>
  <si>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</si>
  <si>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</si>
  <si>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</si>
  <si>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</si>
  <si>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</si>
  <si>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</si>
  <si>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</si>
  <si>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</si>
  <si>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</si>
  <si>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</si>
  <si>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</si>
  <si>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</si>
  <si>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</si>
  <si>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</si>
  <si>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</si>
  <si>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</si>
  <si>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</si>
  <si>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</si>
  <si>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</si>
  <si>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</si>
  <si>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</si>
  <si>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</si>
  <si>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</si>
  <si>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</si>
  <si>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</si>
  <si>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</si>
  <si>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</si>
  <si>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</si>
  <si>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</si>
  <si>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</si>
  <si>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</si>
  <si>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</si>
  <si>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</si>
  <si>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</si>
  <si>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</si>
  <si>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</si>
  <si>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</si>
  <si>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</si>
  <si>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</si>
  <si>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</si>
  <si>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</si>
  <si>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</si>
  <si>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</si>
  <si>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</si>
  <si>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</si>
  <si>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</si>
  <si>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</si>
  <si>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</si>
  <si>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</si>
  <si>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</si>
  <si>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</si>
  <si>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</si>
  <si>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</si>
  <si>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</si>
  <si>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</si>
  <si>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</si>
  <si>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</si>
  <si>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</si>
  <si>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</si>
  <si>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</si>
  <si>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</si>
  <si>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</si>
  <si>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</si>
  <si>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</si>
  <si>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</si>
  <si>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</si>
  <si>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</si>
  <si>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</si>
  <si>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</si>
  <si>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</si>
  <si>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</si>
  <si>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</si>
  <si>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</si>
  <si>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</si>
  <si>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</si>
  <si>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</si>
  <si>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</si>
  <si>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</si>
  <si>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</si>
  <si>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</si>
  <si>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</si>
  <si>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</si>
  <si>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</si>
  <si>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</si>
  <si>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</si>
  <si>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</si>
  <si>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</si>
  <si>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</si>
  <si>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</si>
  <si>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</si>
  <si>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</si>
  <si>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</si>
  <si>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</si>
  <si>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</si>
  <si>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</si>
  <si>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</si>
  <si>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</si>
  <si>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</si>
  <si>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</si>
  <si>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</si>
  <si>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</si>
  <si>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</si>
  <si>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</si>
  <si>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</si>
  <si>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</si>
  <si>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</si>
  <si>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</si>
  <si>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</si>
  <si>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</si>
  <si>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</si>
  <si>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</si>
  <si>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</si>
  <si>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</si>
  <si>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</si>
  <si>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</si>
  <si>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</si>
  <si>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</si>
  <si>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</si>
  <si>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</si>
  <si>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</si>
  <si>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</si>
  <si>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</si>
  <si>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</si>
  <si>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</si>
  <si>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</si>
  <si>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</si>
  <si>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</si>
  <si>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</si>
  <si>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</si>
  <si>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</si>
  <si>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</si>
  <si>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</si>
  <si>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</si>
  <si>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</si>
  <si>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</si>
  <si>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</si>
  <si>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</si>
  <si>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</si>
  <si>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</si>
  <si>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</si>
  <si>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</si>
  <si>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</si>
  <si>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</si>
  <si>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</si>
  <si>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</si>
  <si>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</si>
  <si>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</si>
  <si>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</si>
  <si>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</si>
  <si>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</si>
  <si>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</si>
  <si>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</si>
  <si>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</si>
  <si>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</si>
  <si>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</si>
  <si>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</si>
  <si>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</si>
  <si>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</si>
  <si>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</si>
  <si>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</si>
  <si>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</si>
  <si>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</si>
  <si>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</si>
  <si>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</si>
  <si>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</si>
  <si>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</si>
  <si>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</si>
  <si>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</si>
  <si>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</si>
  <si>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</si>
  <si>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</si>
  <si>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</si>
  <si>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</si>
  <si>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</si>
  <si>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</si>
  <si>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</si>
  <si>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</si>
  <si>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</si>
  <si>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</si>
  <si>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</si>
  <si>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</si>
  <si>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</si>
  <si>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</si>
  <si>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</si>
  <si>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</si>
  <si>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</si>
  <si>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</si>
  <si>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</si>
  <si>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</si>
  <si>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</si>
  <si>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</si>
  <si>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</si>
  <si>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</si>
  <si>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</si>
  <si>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</si>
  <si>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</si>
  <si>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</si>
  <si>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</si>
  <si>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</si>
  <si>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</si>
  <si>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</si>
  <si>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</si>
  <si>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</si>
  <si>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</si>
  <si>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</si>
  <si>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</si>
  <si>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</si>
  <si>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</si>
  <si>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</si>
  <si>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</si>
  <si>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</si>
  <si>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</si>
  <si>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</si>
  <si>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</si>
  <si>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</si>
  <si>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</si>
  <si>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</si>
  <si>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</si>
  <si>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</si>
  <si>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</si>
  <si>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</si>
  <si>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</si>
  <si>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</si>
  <si>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</si>
  <si>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</si>
  <si>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</si>
  <si>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</si>
  <si>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</si>
  <si>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</si>
  <si>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</si>
  <si>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</si>
  <si>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</si>
  <si>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</si>
  <si>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</si>
  <si>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</si>
  <si>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</si>
  <si>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</si>
  <si>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</si>
  <si>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</si>
  <si>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</si>
  <si>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</si>
  <si>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</si>
  <si>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</si>
  <si>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</si>
  <si>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</si>
  <si>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</si>
  <si>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</si>
  <si>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</si>
  <si>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</si>
  <si>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</si>
  <si>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</si>
  <si>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</si>
  <si>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</si>
  <si>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</si>
  <si>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</si>
  <si>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</si>
  <si>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</si>
  <si>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</si>
  <si>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</si>
  <si>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</si>
  <si>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</si>
  <si>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</si>
  <si>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</si>
  <si>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</si>
  <si>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</si>
  <si>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</si>
  <si>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</si>
  <si>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</si>
  <si>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</si>
  <si>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</si>
  <si>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</si>
  <si>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</si>
  <si>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</si>
  <si>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</si>
  <si>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</si>
  <si>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</si>
  <si>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</si>
  <si>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</si>
  <si>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</si>
  <si>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</si>
  <si>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</si>
  <si>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</si>
  <si>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</si>
  <si>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</si>
  <si>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</si>
  <si>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</si>
  <si>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</si>
  <si>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</si>
  <si>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</si>
  <si>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</si>
  <si>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</si>
  <si>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</si>
  <si>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</si>
  <si>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</si>
  <si>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</si>
  <si>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</si>
  <si>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</si>
  <si>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</si>
  <si>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</si>
  <si>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</si>
  <si>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</si>
  <si>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</si>
  <si>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</si>
  <si>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</si>
  <si>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</si>
  <si>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</si>
  <si>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</si>
  <si>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</si>
  <si>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</si>
  <si>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</si>
  <si>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</si>
  <si>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</si>
  <si>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</si>
  <si>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</si>
  <si>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</si>
  <si>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</si>
  <si>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</si>
  <si>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</si>
  <si>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</si>
  <si>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</si>
  <si>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</si>
  <si>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</si>
  <si>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</si>
  <si>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</si>
  <si>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</si>
  <si>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</si>
  <si>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</si>
  <si>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</si>
  <si>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</si>
  <si>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</si>
  <si>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</si>
  <si>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</si>
  <si>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</si>
  <si>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</si>
  <si>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</si>
  <si>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</si>
  <si>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</si>
  <si>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</si>
  <si>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</si>
  <si>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</si>
  <si>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</si>
  <si>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</si>
  <si>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</si>
  <si>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</si>
  <si>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</si>
  <si>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</si>
  <si>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</si>
  <si>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</si>
  <si>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</si>
  <si>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</si>
  <si>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</si>
  <si>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</si>
  <si>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</si>
  <si>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</si>
  <si>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</si>
  <si>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</si>
  <si>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</si>
  <si>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</si>
  <si>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</si>
  <si>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</si>
  <si>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</si>
  <si>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</si>
  <si>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</si>
  <si>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</si>
  <si>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</si>
  <si>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</si>
  <si>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</si>
  <si>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</si>
  <si>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</si>
  <si>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</si>
  <si>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</si>
  <si>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</si>
  <si>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</si>
  <si>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</si>
  <si>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</si>
  <si>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</si>
  <si>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</si>
  <si>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</si>
  <si>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</si>
  <si>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</si>
  <si>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</si>
  <si>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</si>
  <si>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</si>
  <si>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</si>
  <si>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</si>
  <si>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</si>
  <si>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</si>
  <si>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</si>
  <si>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</si>
  <si>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</si>
  <si>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</si>
  <si>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</si>
  <si>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</si>
  <si>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</si>
  <si>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</si>
  <si>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</si>
  <si>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</si>
  <si>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</si>
  <si>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</si>
  <si>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</si>
  <si>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</si>
  <si>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</si>
  <si>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</si>
  <si>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</si>
  <si>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</si>
  <si>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</si>
  <si>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</si>
  <si>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</si>
  <si>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</si>
  <si>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</si>
  <si>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</si>
  <si>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</si>
  <si>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</si>
  <si>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</si>
  <si>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</si>
  <si>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</si>
  <si>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</si>
  <si>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</si>
  <si>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</si>
  <si>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</si>
  <si>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</si>
  <si>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</si>
  <si>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</si>
  <si>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</si>
  <si>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</si>
  <si>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</si>
  <si>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</si>
  <si>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</si>
  <si>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</si>
  <si>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</si>
  <si>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</si>
  <si>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</si>
  <si>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</si>
  <si>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</si>
  <si>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</si>
  <si>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</si>
  <si>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</si>
  <si>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</si>
  <si>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</si>
  <si>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</si>
  <si>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</si>
  <si>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</si>
  <si>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</si>
  <si>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</si>
  <si>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</si>
  <si>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</si>
  <si>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</si>
  <si>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</si>
  <si>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</si>
  <si>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</si>
  <si>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</si>
  <si>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</si>
  <si>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</si>
  <si>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</si>
  <si>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</si>
  <si>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</si>
  <si>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</si>
  <si>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</si>
  <si>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</si>
  <si>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</si>
  <si>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</si>
  <si>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</si>
  <si>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</si>
  <si>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</si>
  <si>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</si>
  <si>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</si>
  <si>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</si>
  <si>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</si>
  <si>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</si>
  <si>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</si>
  <si>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</si>
  <si>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</si>
  <si>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</si>
  <si>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</si>
  <si>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</si>
  <si>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</si>
  <si>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</si>
  <si>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</si>
  <si>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</si>
  <si>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</si>
  <si>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</si>
  <si>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</si>
  <si>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</si>
  <si>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</si>
  <si>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</si>
  <si>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</si>
  <si>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</si>
  <si>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</si>
  <si>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</si>
  <si>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</si>
  <si>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</si>
  <si>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</si>
  <si>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</si>
  <si>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</si>
  <si>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</si>
  <si>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</si>
  <si>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</si>
  <si>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</si>
  <si>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</si>
  <si>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</si>
  <si>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</si>
  <si>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</si>
  <si>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</si>
  <si>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</si>
  <si>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</si>
  <si>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</si>
  <si>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</si>
  <si>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</si>
  <si>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</si>
  <si>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</si>
  <si>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</si>
  <si>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</si>
  <si>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</si>
  <si>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</si>
  <si>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</si>
  <si>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</si>
  <si>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</si>
  <si>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</si>
  <si>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</si>
  <si>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</si>
  <si>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</si>
  <si>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</si>
  <si>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</si>
  <si>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</si>
  <si>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</si>
  <si>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</si>
  <si>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</si>
  <si>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</si>
  <si>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</si>
  <si>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</si>
  <si>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</si>
  <si>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</si>
  <si>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</si>
  <si>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</si>
  <si>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</si>
  <si>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</si>
  <si>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</si>
  <si>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</si>
  <si>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</si>
  <si>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</si>
  <si>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</si>
  <si>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</si>
  <si>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</si>
  <si>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</si>
  <si>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</si>
  <si>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</si>
  <si>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</si>
  <si>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</si>
  <si>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</si>
  <si>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</si>
  <si>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</si>
  <si>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</si>
  <si>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</si>
  <si>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</si>
  <si>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</si>
  <si>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</si>
  <si>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</si>
  <si>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</si>
  <si>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</si>
  <si>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</si>
  <si>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</si>
  <si>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</si>
  <si>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</si>
  <si>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</si>
  <si>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</si>
  <si>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</si>
  <si>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</si>
  <si>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</si>
  <si>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</si>
  <si>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</si>
  <si>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</si>
  <si>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</si>
  <si>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</si>
  <si>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</si>
  <si>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</si>
  <si>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</si>
  <si>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</si>
  <si>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</si>
  <si>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</si>
  <si>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</si>
  <si>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</si>
  <si>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</si>
  <si>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</si>
  <si>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</si>
  <si>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</si>
  <si>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</si>
  <si>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</si>
  <si>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</si>
  <si>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</si>
  <si>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</si>
  <si>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</si>
  <si>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</si>
  <si>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</si>
  <si>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</si>
  <si>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</si>
  <si>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</si>
  <si>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</si>
  <si>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</si>
  <si>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</si>
  <si>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</si>
  <si>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</si>
  <si>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</si>
  <si>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</si>
  <si>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</si>
  <si>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</si>
  <si>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</si>
  <si>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</si>
  <si>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</si>
  <si>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</si>
  <si>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</si>
  <si>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</si>
  <si>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</si>
  <si>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</si>
  <si>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</si>
  <si>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</si>
  <si>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</si>
  <si>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</si>
  <si>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</si>
  <si>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</si>
  <si>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</si>
  <si>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</si>
  <si>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</si>
  <si>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</si>
  <si>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</si>
  <si>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</si>
  <si>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</si>
  <si>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</si>
  <si>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</si>
  <si>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</si>
  <si>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</si>
  <si>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</si>
  <si>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</si>
  <si>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</si>
  <si>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</si>
  <si>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</si>
  <si>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</si>
  <si>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</si>
  <si>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</si>
  <si>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</si>
  <si>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</si>
  <si>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</si>
  <si>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</si>
  <si>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</si>
  <si>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</si>
  <si>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</si>
  <si>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</si>
  <si>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</si>
  <si>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</si>
  <si>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</si>
  <si>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</si>
  <si>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</si>
  <si>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</si>
  <si>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</si>
  <si>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</si>
  <si>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</si>
  <si>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</si>
  <si>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</si>
  <si>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</si>
  <si>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</si>
  <si>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</si>
  <si>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</si>
  <si>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</si>
  <si>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</si>
  <si>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</si>
  <si>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</si>
  <si>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</si>
  <si>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</si>
  <si>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</si>
  <si>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</si>
  <si>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</si>
  <si>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</si>
  <si>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</si>
  <si>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</si>
  <si>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</si>
  <si>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</si>
  <si>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</si>
  <si>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</si>
  <si>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</si>
  <si>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</si>
  <si>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</si>
  <si>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</si>
  <si>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</si>
  <si>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</si>
  <si>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</si>
  <si>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</si>
  <si>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</si>
  <si>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</si>
  <si>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</si>
  <si>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</si>
  <si>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</si>
  <si>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</si>
  <si>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</si>
  <si>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</si>
  <si>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</si>
  <si>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</si>
  <si>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</si>
  <si>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</si>
  <si>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</si>
  <si>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</si>
  <si>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</si>
  <si>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</si>
  <si>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</si>
  <si>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</si>
  <si>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</si>
  <si>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</si>
  <si>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</si>
  <si>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</si>
  <si>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</si>
  <si>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</si>
  <si>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</si>
  <si>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</si>
  <si>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</si>
  <si>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</si>
  <si>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</si>
  <si>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</si>
  <si>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</si>
  <si>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</si>
  <si>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</si>
  <si>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</si>
  <si>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</si>
  <si>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</si>
  <si>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</si>
  <si>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</si>
  <si>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</si>
  <si>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</si>
  <si>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</si>
  <si>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</si>
  <si>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</si>
  <si>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</si>
  <si>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</si>
  <si>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</si>
  <si>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</si>
  <si>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</si>
  <si>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</si>
  <si>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</si>
  <si>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</si>
  <si>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</si>
  <si>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</si>
  <si>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</si>
  <si>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</si>
  <si>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</si>
  <si>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</si>
  <si>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</si>
  <si>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</si>
  <si>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</si>
  <si>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</si>
  <si>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</si>
  <si>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</si>
  <si>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</si>
  <si>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</si>
  <si>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</si>
  <si>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</si>
  <si>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</si>
  <si>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</si>
  <si>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</si>
  <si>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</si>
  <si>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</si>
  <si>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</si>
  <si>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</si>
  <si>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</si>
  <si>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</si>
  <si>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</si>
  <si>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</si>
  <si>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</si>
  <si>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</si>
  <si>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</si>
  <si>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</si>
  <si>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</si>
  <si>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</si>
  <si>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</si>
  <si>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</si>
  <si>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</si>
  <si>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</si>
  <si>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</si>
  <si>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</si>
  <si>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</si>
  <si>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</si>
  <si>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</si>
  <si>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</si>
  <si>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</si>
  <si>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</si>
  <si>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</si>
  <si>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</si>
  <si>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</si>
  <si>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</si>
  <si>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</si>
  <si>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</si>
  <si>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</si>
  <si>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</si>
  <si>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</si>
  <si>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</si>
  <si>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</si>
  <si>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</si>
  <si>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</si>
  <si>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</si>
  <si>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</si>
  <si>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</si>
  <si>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</si>
  <si>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</si>
  <si>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</si>
  <si>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</si>
  <si>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</si>
  <si>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</si>
  <si>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</si>
  <si>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</si>
  <si>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</si>
  <si>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</si>
  <si>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</si>
  <si>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</si>
  <si>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</si>
  <si>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</si>
  <si>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</si>
  <si>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</si>
  <si>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</si>
  <si>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</si>
  <si>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</si>
  <si>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</si>
  <si>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</si>
  <si>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</si>
  <si>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</si>
  <si>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</si>
  <si>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</si>
  <si>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</si>
  <si>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</si>
  <si>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</si>
  <si>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</si>
  <si>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</si>
  <si>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</si>
  <si>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</si>
  <si>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</si>
  <si>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</si>
  <si>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</si>
  <si>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</si>
  <si>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</si>
  <si>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</si>
  <si>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</si>
  <si>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</si>
  <si>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</si>
  <si>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</si>
  <si>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</si>
  <si>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</si>
  <si>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</si>
  <si>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</si>
  <si>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</si>
  <si>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</si>
  <si>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</si>
  <si>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</si>
  <si>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</si>
  <si>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</si>
  <si>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</si>
  <si>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</si>
  <si>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</si>
  <si>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</si>
  <si>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</si>
  <si>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</si>
  <si>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</si>
  <si>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</si>
  <si>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</si>
  <si>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</si>
  <si>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</si>
  <si>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</si>
  <si>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</si>
  <si>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</si>
  <si>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</si>
  <si>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</si>
  <si>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</si>
  <si>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</si>
  <si>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</si>
  <si>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</si>
  <si>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</si>
  <si>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</si>
  <si>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</si>
  <si>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</si>
  <si>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</si>
  <si>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</si>
  <si>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</si>
  <si>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</si>
  <si>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</si>
  <si>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</si>
  <si>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</si>
  <si>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</si>
  <si>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</si>
  <si>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</si>
  <si>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</si>
  <si>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</si>
  <si>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</si>
  <si>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</si>
  <si>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</si>
  <si>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</si>
  <si>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</si>
  <si>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</si>
  <si>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</si>
  <si>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</si>
  <si>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</si>
  <si>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</si>
  <si>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</si>
  <si>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</si>
  <si>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</si>
  <si>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</si>
  <si>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</si>
  <si>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</si>
  <si>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</si>
  <si>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</si>
  <si>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</si>
  <si>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</si>
  <si>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</si>
  <si>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</si>
  <si>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</si>
  <si>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</si>
  <si>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</si>
  <si>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</si>
  <si>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</si>
  <si>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</si>
  <si>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</si>
  <si>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</si>
  <si>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</si>
  <si>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</si>
  <si>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</si>
  <si>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</si>
  <si>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</si>
  <si>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</si>
  <si>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</si>
  <si>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</si>
  <si>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</si>
  <si>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</si>
  <si>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</si>
  <si>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</si>
  <si>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</si>
  <si>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</si>
  <si>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</si>
  <si>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</si>
  <si>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</si>
  <si>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</si>
  <si>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</si>
  <si>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</si>
  <si>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</si>
  <si>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</si>
  <si>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</si>
  <si>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</si>
  <si>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</si>
  <si>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</si>
  <si>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</si>
  <si>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</si>
  <si>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</si>
  <si>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</si>
  <si>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</si>
  <si>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</si>
  <si>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</si>
  <si>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</si>
  <si>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</si>
  <si>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</si>
  <si>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</si>
  <si>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</si>
  <si>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</si>
  <si>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</si>
  <si>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</si>
  <si>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</si>
  <si>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</si>
  <si>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</si>
  <si>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</si>
  <si>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</si>
  <si>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</si>
  <si>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</si>
  <si>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</si>
  <si>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</si>
  <si>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</si>
  <si>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</si>
  <si>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</si>
  <si>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</si>
  <si>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</si>
  <si>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</si>
  <si>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</si>
  <si>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</si>
  <si>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</si>
  <si>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</si>
  <si>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</si>
  <si>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</si>
  <si>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</si>
  <si>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</si>
  <si>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</si>
  <si>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</si>
  <si>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</si>
  <si>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</si>
  <si>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</si>
  <si>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</si>
  <si>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</si>
  <si>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</si>
  <si>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</si>
  <si>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</si>
  <si>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</si>
  <si>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</si>
  <si>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</si>
  <si>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</si>
  <si>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</si>
  <si>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</si>
  <si>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</si>
  <si>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</si>
  <si>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</si>
  <si>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</si>
  <si>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</si>
  <si>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</si>
  <si>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</si>
  <si>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</si>
  <si>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</si>
  <si>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</si>
  <si>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</si>
  <si>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</si>
  <si>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</si>
  <si>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</si>
  <si>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</si>
  <si>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</si>
  <si>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</si>
  <si>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</si>
  <si>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</si>
  <si>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</si>
  <si>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</si>
  <si>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</si>
  <si>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</si>
  <si>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</si>
  <si>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</si>
  <si>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</si>
  <si>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</si>
  <si>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</si>
  <si>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</si>
  <si>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</si>
  <si>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</si>
  <si>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</si>
  <si>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</si>
  <si>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</si>
  <si>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</si>
  <si>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</si>
  <si>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</si>
  <si>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</si>
  <si>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</si>
  <si>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</si>
  <si>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</si>
  <si>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</si>
  <si>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</si>
  <si>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</si>
  <si>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</si>
  <si>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</si>
  <si>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</si>
  <si>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</si>
  <si>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</si>
  <si>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</si>
  <si>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</si>
  <si>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</si>
  <si>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</si>
  <si>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</si>
  <si>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</si>
  <si>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</si>
  <si>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</si>
  <si>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</si>
  <si>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</si>
  <si>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</si>
  <si>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</si>
  <si>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</si>
  <si>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</si>
  <si>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</si>
  <si>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</si>
  <si>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</si>
  <si>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</si>
  <si>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</si>
  <si>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</si>
  <si>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</si>
  <si>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</si>
  <si>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</si>
  <si>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</si>
  <si>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</si>
  <si>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</si>
  <si>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</si>
  <si>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</si>
  <si>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</si>
  <si>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</si>
  <si>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</si>
  <si>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</si>
  <si>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</si>
  <si>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</si>
  <si>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</si>
  <si>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</si>
  <si>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</si>
  <si>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</si>
  <si>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</si>
  <si>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</si>
  <si>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</si>
  <si>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</si>
  <si>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</si>
  <si>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</si>
  <si>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</si>
  <si>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</si>
  <si>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</si>
  <si>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</si>
  <si>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</si>
  <si>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</si>
  <si>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</si>
  <si>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</si>
  <si>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</si>
  <si>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</si>
  <si>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</si>
  <si>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</si>
  <si>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</si>
  <si>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</si>
  <si>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</si>
  <si>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</si>
  <si>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</si>
  <si>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</si>
  <si>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</si>
  <si>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</si>
  <si>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</si>
  <si>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</si>
  <si>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</si>
  <si>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</si>
  <si>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</si>
  <si>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</si>
  <si>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</si>
  <si>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</si>
  <si>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</si>
  <si>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</si>
  <si>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</si>
  <si>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</si>
  <si>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</si>
  <si>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</si>
  <si>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</si>
  <si>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</si>
  <si>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</si>
  <si>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</si>
  <si>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</si>
  <si>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</si>
  <si>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</si>
  <si>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</si>
  <si>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</si>
  <si>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</si>
  <si>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</si>
  <si>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</si>
  <si>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</si>
  <si>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</si>
  <si>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</si>
  <si>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</si>
  <si>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</si>
  <si>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</si>
  <si>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</si>
  <si>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</si>
  <si>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</si>
  <si>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</si>
  <si>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</si>
  <si>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</si>
  <si>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</si>
  <si>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</si>
  <si>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</si>
  <si>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</si>
  <si>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</si>
  <si>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</si>
  <si>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</si>
  <si>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</si>
  <si>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</si>
  <si>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</si>
  <si>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</si>
  <si>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</si>
  <si>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</si>
  <si>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</si>
  <si>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</si>
  <si>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</si>
  <si>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</si>
  <si>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</si>
  <si>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</si>
  <si>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</si>
  <si>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</si>
  <si>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</si>
  <si>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</si>
  <si>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</si>
  <si>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</si>
  <si>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</si>
  <si>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</si>
  <si>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</si>
  <si>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</si>
  <si>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</si>
  <si>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</si>
  <si>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</si>
  <si>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</si>
  <si>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</si>
  <si>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</si>
  <si>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</si>
  <si>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</si>
  <si>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</si>
  <si>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</si>
  <si>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</si>
  <si>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</si>
  <si>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</si>
  <si>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</si>
  <si>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</si>
  <si>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</si>
  <si>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</si>
  <si>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</si>
  <si>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</si>
  <si>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</si>
  <si>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</si>
  <si>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</si>
  <si>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</si>
  <si>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</si>
  <si>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</si>
  <si>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</si>
  <si>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</si>
  <si>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</si>
  <si>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</si>
  <si>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</si>
  <si>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</si>
  <si>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</si>
  <si>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</si>
  <si>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</si>
  <si>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</si>
  <si>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</si>
  <si>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</si>
  <si>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</si>
  <si>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</si>
  <si>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</si>
  <si>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</si>
  <si>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</si>
  <si>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</si>
  <si>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</si>
  <si>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</si>
  <si>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</si>
  <si>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</si>
  <si>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</si>
  <si>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</si>
  <si>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</si>
  <si>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</si>
  <si>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</si>
  <si>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</si>
  <si>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</si>
  <si>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</si>
  <si>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</si>
  <si>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</si>
  <si>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</si>
  <si>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</si>
  <si>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</si>
  <si>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</si>
  <si>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</si>
  <si>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</si>
  <si>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</si>
  <si>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</si>
  <si>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</si>
  <si>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</si>
  <si>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</si>
  <si>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</si>
  <si>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</si>
  <si>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</si>
  <si>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</si>
  <si>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</si>
  <si>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</si>
  <si>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</si>
  <si>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</si>
  <si>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</si>
  <si>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</si>
  <si>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</si>
  <si>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</si>
  <si>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</si>
  <si>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</si>
  <si>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</si>
  <si>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</si>
  <si>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</si>
  <si>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</si>
  <si>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</si>
  <si>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</si>
  <si>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</si>
  <si>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</si>
  <si>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</si>
  <si>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</si>
  <si>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</si>
  <si>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</si>
  <si>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</si>
  <si>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</si>
  <si>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</si>
  <si>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</si>
  <si>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</si>
  <si>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</si>
  <si>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</si>
  <si>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</si>
  <si>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</si>
  <si>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</si>
  <si>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</si>
  <si>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</si>
  <si>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</si>
  <si>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</si>
  <si>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</si>
  <si>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</si>
  <si>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</si>
  <si>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</si>
  <si>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</si>
  <si>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</si>
  <si>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</si>
  <si>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</si>
  <si>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</si>
  <si>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</si>
  <si>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</si>
  <si>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</si>
  <si>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</si>
  <si>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</si>
  <si>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</si>
  <si>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</si>
  <si>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</si>
  <si>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</si>
  <si>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</si>
  <si>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</si>
  <si>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</si>
  <si>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</si>
  <si>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</si>
  <si>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</si>
  <si>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</si>
  <si>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</si>
  <si>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</si>
  <si>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</si>
  <si>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</si>
  <si>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</si>
  <si>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</si>
  <si>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</si>
  <si>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</si>
  <si>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</si>
  <si>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</si>
  <si>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</si>
  <si>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</si>
  <si>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</si>
  <si>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</si>
  <si>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</si>
  <si>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</si>
  <si>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</si>
  <si>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</si>
  <si>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</si>
  <si>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</si>
  <si>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</si>
  <si>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</si>
  <si>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</si>
  <si>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</si>
  <si>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</si>
  <si>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</si>
  <si>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</si>
  <si>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</si>
  <si>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</si>
  <si>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</si>
  <si>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</si>
  <si>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</si>
  <si>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</si>
  <si>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</si>
  <si>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</si>
  <si>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</si>
  <si>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</si>
  <si>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</si>
  <si>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</si>
  <si>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</si>
  <si>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</si>
  <si>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</si>
  <si>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</si>
  <si>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</si>
  <si>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</si>
  <si>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</si>
  <si>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</si>
  <si>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</si>
  <si>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</si>
  <si>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</si>
  <si>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</si>
  <si>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</si>
  <si>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</si>
  <si>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</si>
  <si>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</si>
  <si>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</si>
  <si>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</si>
  <si>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</si>
  <si>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</si>
  <si>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</si>
  <si>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</si>
  <si>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</si>
  <si>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</si>
  <si>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</si>
  <si>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</si>
  <si>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</si>
  <si>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</si>
  <si>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</si>
  <si>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</si>
  <si>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</si>
  <si>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</si>
  <si>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</si>
  <si>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</si>
  <si>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</si>
  <si>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</si>
  <si>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</si>
  <si>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</si>
  <si>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</si>
  <si>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</si>
  <si>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</si>
  <si>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</si>
  <si>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</si>
  <si>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</si>
  <si>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</si>
  <si>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</si>
  <si>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</si>
  <si>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</si>
  <si>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</si>
  <si>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</si>
  <si>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</si>
  <si>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</si>
  <si>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</si>
  <si>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</si>
  <si>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</si>
  <si>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</si>
  <si>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</si>
  <si>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</si>
  <si>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</si>
  <si>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</si>
  <si>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</si>
  <si>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</si>
  <si>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</si>
  <si>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</si>
  <si>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</si>
  <si>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</si>
  <si>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</si>
  <si>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</si>
  <si>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</si>
  <si>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</si>
  <si>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</si>
  <si>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</si>
  <si>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</si>
  <si>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</si>
  <si>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</si>
  <si>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</si>
  <si>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</si>
  <si>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</si>
  <si>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</si>
  <si>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</si>
  <si>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</si>
  <si>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</si>
  <si>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</si>
  <si>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</si>
  <si>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</si>
  <si>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</si>
  <si>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</si>
  <si>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</si>
  <si>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</si>
  <si>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</si>
  <si>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</si>
  <si>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</si>
  <si>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</si>
  <si>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</si>
  <si>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</si>
  <si>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</si>
  <si>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</si>
  <si>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</si>
  <si>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</si>
  <si>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</si>
  <si>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</si>
  <si>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</si>
  <si>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</si>
  <si>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</si>
  <si>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</si>
  <si>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</si>
  <si>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</si>
  <si>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</si>
  <si>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</si>
  <si>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</si>
  <si>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</si>
  <si>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</si>
  <si>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</si>
  <si>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</si>
  <si>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</si>
  <si>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</si>
  <si>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</si>
  <si>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</si>
  <si>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</si>
  <si>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</si>
  <si>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</si>
  <si>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</si>
  <si>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</si>
  <si>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</si>
  <si>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</si>
  <si>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</si>
  <si>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</si>
  <si>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</si>
  <si>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</si>
  <si>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</si>
  <si>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</si>
  <si>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</si>
  <si>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</si>
  <si>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</si>
  <si>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</si>
  <si>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</si>
  <si>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</si>
  <si>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</si>
  <si>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</si>
  <si>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</si>
  <si>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</si>
  <si>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</si>
  <si>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</si>
  <si>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</si>
  <si>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</si>
  <si>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</si>
  <si>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</si>
  <si>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</si>
  <si>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</si>
  <si>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</si>
  <si>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</si>
  <si>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</si>
  <si>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</si>
  <si>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</si>
  <si>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</si>
  <si>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</si>
  <si>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</si>
  <si>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</si>
  <si>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</si>
  <si>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</si>
  <si>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</si>
  <si>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</si>
  <si>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</si>
  <si>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</si>
  <si>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</si>
  <si>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</si>
  <si>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</si>
  <si>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</si>
  <si>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</si>
  <si>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</si>
  <si>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</si>
  <si>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</si>
  <si>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</si>
  <si>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</si>
  <si>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</si>
  <si>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</si>
  <si>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</si>
  <si>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</si>
  <si>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</si>
  <si>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</si>
  <si>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</si>
  <si>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</si>
  <si>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</si>
  <si>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</si>
  <si>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</si>
  <si>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</si>
  <si>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</si>
  <si>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</si>
  <si>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</si>
  <si>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</si>
  <si>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</si>
  <si>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</si>
  <si>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</si>
  <si>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</si>
  <si>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</si>
  <si>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</si>
  <si>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</si>
  <si>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</si>
  <si>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</si>
  <si>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</si>
  <si>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</si>
  <si>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</si>
  <si>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</si>
  <si>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</si>
  <si>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</si>
  <si>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</si>
  <si>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</si>
  <si>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</si>
  <si>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</si>
  <si>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</si>
  <si>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</si>
  <si>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</si>
  <si>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</si>
  <si>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</si>
  <si>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</si>
  <si>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</si>
  <si>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</si>
  <si>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</si>
  <si>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</si>
  <si>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</si>
  <si>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</si>
  <si>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</si>
  <si>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</si>
  <si>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</si>
  <si>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</si>
  <si>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</si>
  <si>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</si>
  <si>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</si>
  <si>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</si>
  <si>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</si>
  <si>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</si>
  <si>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</si>
  <si>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</si>
  <si>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</si>
  <si>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</si>
  <si>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</si>
  <si>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</si>
  <si>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</si>
  <si>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</si>
  <si>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</si>
  <si>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</si>
  <si>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</si>
  <si>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</si>
  <si>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</si>
  <si>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</si>
  <si>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</si>
  <si>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</si>
  <si>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</si>
  <si>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</si>
  <si>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</si>
  <si>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</si>
  <si>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</si>
  <si>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</si>
  <si>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</si>
  <si>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</si>
  <si>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</si>
  <si>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</si>
  <si>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</si>
  <si>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</si>
  <si>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</si>
  <si>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</si>
  <si>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</si>
  <si>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</si>
  <si>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</si>
  <si>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</si>
  <si>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</si>
  <si>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</si>
  <si>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</si>
  <si>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</si>
  <si>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</si>
  <si>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</si>
  <si>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</si>
  <si>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</si>
  <si>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</si>
  <si>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</si>
  <si>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</si>
  <si>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</si>
  <si>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</si>
  <si>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</si>
  <si>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</si>
  <si>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</si>
  <si>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</si>
  <si>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</si>
  <si>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</si>
  <si>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</si>
  <si>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</si>
  <si>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</si>
  <si>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</si>
  <si>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</si>
  <si>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</si>
  <si>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</si>
  <si>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</si>
  <si>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</si>
  <si>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</si>
  <si>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</si>
  <si>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</si>
  <si>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</si>
  <si>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</si>
  <si>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</si>
  <si>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</si>
  <si>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</si>
  <si>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</si>
  <si>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</si>
  <si>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</si>
  <si>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</si>
  <si>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</si>
  <si>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</si>
  <si>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</si>
  <si>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</si>
  <si>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</si>
  <si>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</si>
  <si>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</si>
  <si>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</si>
  <si>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</si>
  <si>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</si>
  <si>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</si>
  <si>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</si>
  <si>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</si>
  <si>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</si>
  <si>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</si>
  <si>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</si>
  <si>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</si>
  <si>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</si>
  <si>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</si>
  <si>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</si>
  <si>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</si>
  <si>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</si>
  <si>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</si>
  <si>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</si>
  <si>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</si>
  <si>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</si>
  <si>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</si>
  <si>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</si>
  <si>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</si>
  <si>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</si>
  <si>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</si>
  <si>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</si>
  <si>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</si>
  <si>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</si>
  <si>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</si>
  <si>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</si>
  <si>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</si>
  <si>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</si>
  <si>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</si>
  <si>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</si>
  <si>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</si>
  <si>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</si>
  <si>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</si>
  <si>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</si>
  <si>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</si>
  <si>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</si>
  <si>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</si>
  <si>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</si>
  <si>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</si>
  <si>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</si>
  <si>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</si>
  <si>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</si>
  <si>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</si>
  <si>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</si>
  <si>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</si>
  <si>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</si>
  <si>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</si>
  <si>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</si>
  <si>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</si>
  <si>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</si>
  <si>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</si>
  <si>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</si>
  <si>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</si>
  <si>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</si>
  <si>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</si>
  <si>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</si>
  <si>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</si>
  <si>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</si>
  <si>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</si>
  <si>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</si>
  <si>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</si>
  <si>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</si>
  <si>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</si>
  <si>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</si>
  <si>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</si>
  <si>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</si>
  <si>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</si>
  <si>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</si>
  <si>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</si>
  <si>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</si>
  <si>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</si>
  <si>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</si>
  <si>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</si>
  <si>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</si>
  <si>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</si>
  <si>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</si>
  <si>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</si>
  <si>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</si>
  <si>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</si>
  <si>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</si>
  <si>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</si>
  <si>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</si>
  <si>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</si>
  <si>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</si>
  <si>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</si>
  <si>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</si>
  <si>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</si>
  <si>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</si>
  <si>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</si>
  <si>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</si>
  <si>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</si>
  <si>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</si>
  <si>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</si>
  <si>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</si>
  <si>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</si>
  <si>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</si>
  <si>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</si>
  <si>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</si>
  <si>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</si>
  <si>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</si>
  <si>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</si>
  <si>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</si>
  <si>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</si>
  <si>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</si>
  <si>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</si>
  <si>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</si>
  <si>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</si>
  <si>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</si>
  <si>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</si>
  <si>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</si>
  <si>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</si>
  <si>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</si>
  <si>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</si>
  <si>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</si>
  <si>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</si>
  <si>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</si>
  <si>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</si>
  <si>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</si>
  <si>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</si>
  <si>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</si>
  <si>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</si>
  <si>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</si>
  <si>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</si>
  <si>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</si>
  <si>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</si>
  <si>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</si>
  <si>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</si>
  <si>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</si>
  <si>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</si>
  <si>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</si>
  <si>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</si>
  <si>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</si>
  <si>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</si>
  <si>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</si>
  <si>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</si>
  <si>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</si>
  <si>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</si>
  <si>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</si>
  <si>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</si>
  <si>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</si>
  <si>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</si>
  <si>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</si>
  <si>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</si>
  <si>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</si>
  <si>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</si>
  <si>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</si>
  <si>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</si>
  <si>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</si>
  <si>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</si>
  <si>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</si>
  <si>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</si>
  <si>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</si>
  <si>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</si>
  <si>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</si>
  <si>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</si>
  <si>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</si>
  <si>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</si>
  <si>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</si>
  <si>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</si>
  <si>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</si>
  <si>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</si>
  <si>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</si>
  <si>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</si>
  <si>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</si>
  <si>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</si>
  <si>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</si>
  <si>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</si>
  <si>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</si>
  <si>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</si>
  <si>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</si>
  <si>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</si>
  <si>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</si>
  <si>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</si>
  <si>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</si>
  <si>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</si>
  <si>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</si>
  <si>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</si>
  <si>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</si>
  <si>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</si>
  <si>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</si>
  <si>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</si>
  <si>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</si>
  <si>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</si>
  <si>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</si>
  <si>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</si>
  <si>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</si>
  <si>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</si>
  <si>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</si>
  <si>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</si>
  <si>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</si>
  <si>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</si>
  <si>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</si>
  <si>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</si>
  <si>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</si>
  <si>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</si>
  <si>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</si>
  <si>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</si>
  <si>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</si>
  <si>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</si>
  <si>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</si>
  <si>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</si>
  <si>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</si>
  <si>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</si>
  <si>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</si>
  <si>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</si>
  <si>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</si>
  <si>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</si>
  <si>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</si>
  <si>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</si>
  <si>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</si>
  <si>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</si>
  <si>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</si>
  <si>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</si>
  <si>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</si>
  <si>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</si>
  <si>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</si>
  <si>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</si>
  <si>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</si>
  <si>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</si>
  <si>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</si>
  <si>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</si>
  <si>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</si>
  <si>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</si>
  <si>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</si>
  <si>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</si>
  <si>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</si>
  <si>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</si>
  <si>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</si>
  <si>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</si>
  <si>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</si>
  <si>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</si>
  <si>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</si>
  <si>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</si>
  <si>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</si>
  <si>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</si>
  <si>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</si>
  <si>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</si>
  <si>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</si>
  <si>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</si>
  <si>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</si>
  <si>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</si>
  <si>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</si>
  <si>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</si>
  <si>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</si>
  <si>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</si>
  <si>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</si>
  <si>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</si>
  <si>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</si>
  <si>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</si>
  <si>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</si>
  <si>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</si>
  <si>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</si>
  <si>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</si>
  <si>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</si>
  <si>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</si>
  <si>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</si>
  <si>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</si>
  <si>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</si>
  <si>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</si>
  <si>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</si>
  <si>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</si>
  <si>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</si>
  <si>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</si>
  <si>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</si>
  <si>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</si>
  <si>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</si>
  <si>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</si>
  <si>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</si>
  <si>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</si>
  <si>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</si>
  <si>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</si>
  <si>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</si>
  <si>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</si>
  <si>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</si>
  <si>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</si>
  <si>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</si>
  <si>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</si>
  <si>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</si>
  <si>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</si>
  <si>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</si>
  <si>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</si>
  <si>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</si>
  <si>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</si>
  <si>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</si>
  <si>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</si>
  <si>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</si>
  <si>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</si>
  <si>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</si>
  <si>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</si>
  <si>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</si>
  <si>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</si>
  <si>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</si>
  <si>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</si>
  <si>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</si>
  <si>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</si>
  <si>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</si>
  <si>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</si>
  <si>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</si>
  <si>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</si>
  <si>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</si>
  <si>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</si>
  <si>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</si>
  <si>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</si>
  <si>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</si>
  <si>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</si>
  <si>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</si>
  <si>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</si>
  <si>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</si>
  <si>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</si>
  <si>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</si>
  <si>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</si>
  <si>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</si>
  <si>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</si>
  <si>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</si>
  <si>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</si>
  <si>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</si>
  <si>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</si>
  <si>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</si>
  <si>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</si>
  <si>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</si>
  <si>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</si>
  <si>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</si>
  <si>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</si>
  <si>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</si>
  <si>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</si>
  <si>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</si>
  <si>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</si>
  <si>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</si>
  <si>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</si>
  <si>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</si>
  <si>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</si>
  <si>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</si>
  <si>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</si>
  <si>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</si>
  <si>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</si>
  <si>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</si>
  <si>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</si>
  <si>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</si>
  <si>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</si>
  <si>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</si>
  <si>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</si>
  <si>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</si>
  <si>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</si>
  <si>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</si>
  <si>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</si>
  <si>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</si>
  <si>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</si>
  <si>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</si>
  <si>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</si>
  <si>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</si>
  <si>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</si>
  <si>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</si>
  <si>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</si>
  <si>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</si>
  <si>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</si>
  <si>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</si>
  <si>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</si>
  <si>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</si>
  <si>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</si>
  <si>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</si>
  <si>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</si>
  <si>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</si>
  <si>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</si>
  <si>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</si>
  <si>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</si>
  <si>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</si>
  <si>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</si>
  <si>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</si>
  <si>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</si>
  <si>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</si>
  <si>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</si>
  <si>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</si>
  <si>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</si>
  <si>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</si>
  <si>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</si>
  <si>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</si>
  <si>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</si>
  <si>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</si>
  <si>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</si>
  <si>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</si>
  <si>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</si>
  <si>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</si>
  <si>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</si>
  <si>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</si>
  <si>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</si>
  <si>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</si>
  <si>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</si>
  <si>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</si>
  <si>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</si>
  <si>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</si>
  <si>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</si>
  <si>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</si>
  <si>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</si>
  <si>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</si>
  <si>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</si>
  <si>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</si>
  <si>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</si>
  <si>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</si>
  <si>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</si>
  <si>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</si>
  <si>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</si>
  <si>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</si>
  <si>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</si>
  <si>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</si>
  <si>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</si>
  <si>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</si>
  <si>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</si>
  <si>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</si>
  <si>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</si>
  <si>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</si>
  <si>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</si>
  <si>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</si>
  <si>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</si>
  <si>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</si>
  <si>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</si>
  <si>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</si>
  <si>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</si>
  <si>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</si>
  <si>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</si>
  <si>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</si>
  <si>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</si>
  <si>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</si>
  <si>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</si>
  <si>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</si>
  <si>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</si>
  <si>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</si>
  <si>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</si>
  <si>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</si>
  <si>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</si>
  <si>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</si>
  <si>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</si>
  <si>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</si>
  <si>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</si>
  <si>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</si>
  <si>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</si>
  <si>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</si>
  <si>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</si>
  <si>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</si>
  <si>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</si>
  <si>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</si>
  <si>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</si>
  <si>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</si>
  <si>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</si>
  <si>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</si>
  <si>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</si>
  <si>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</si>
  <si>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</si>
  <si>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</si>
  <si>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</si>
  <si>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</si>
  <si>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</si>
  <si>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</si>
  <si>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</si>
  <si>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</si>
  <si>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</si>
  <si>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</si>
  <si>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</si>
  <si>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</si>
  <si>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</si>
  <si>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</si>
  <si>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</si>
  <si>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</si>
  <si>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</si>
  <si>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</si>
  <si>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</si>
  <si>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</si>
  <si>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</si>
  <si>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</si>
  <si>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</si>
  <si>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</si>
  <si>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</si>
  <si>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</si>
  <si>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</si>
  <si>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</si>
  <si>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</si>
  <si>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</si>
  <si>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</si>
  <si>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</si>
  <si>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</si>
  <si>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</si>
  <si>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</si>
  <si>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</si>
  <si>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</si>
  <si>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</si>
  <si>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</si>
  <si>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</si>
  <si>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</si>
  <si>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</si>
  <si>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</si>
  <si>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</si>
  <si>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</si>
  <si>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</si>
  <si>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</si>
  <si>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</si>
  <si>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</si>
  <si>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</si>
  <si>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</si>
  <si>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</si>
  <si>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</si>
  <si>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</si>
  <si>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</si>
  <si>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</si>
  <si>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</si>
  <si>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</si>
  <si>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</si>
  <si>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</si>
  <si>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</si>
  <si>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</si>
  <si>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</si>
  <si>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</si>
  <si>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</si>
  <si>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</si>
  <si>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</si>
  <si>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</si>
  <si>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</si>
  <si>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</si>
  <si>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</si>
  <si>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</si>
  <si>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</si>
  <si>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</si>
  <si>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</si>
  <si>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</si>
  <si>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</si>
  <si>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</si>
  <si>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</si>
  <si>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</si>
  <si>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</si>
  <si>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</si>
  <si>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</si>
  <si>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</si>
  <si>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</si>
  <si>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</si>
  <si>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</si>
  <si>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</si>
  <si>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</si>
  <si>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</si>
  <si>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</si>
  <si>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</si>
  <si>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</si>
  <si>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</si>
  <si>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</si>
  <si>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</si>
  <si>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</si>
  <si>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</si>
  <si>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</si>
  <si>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</si>
  <si>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</si>
  <si>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</si>
  <si>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</si>
  <si>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</si>
  <si>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</si>
  <si>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</si>
  <si>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</si>
  <si>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</si>
  <si>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</si>
  <si>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</si>
  <si>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</si>
  <si>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</si>
  <si>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</si>
  <si>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</si>
  <si>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</si>
  <si>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</si>
  <si>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</si>
  <si>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</si>
  <si>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</si>
  <si>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</si>
  <si>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</si>
  <si>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</si>
  <si>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</si>
  <si>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</si>
  <si>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</si>
  <si>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</si>
  <si>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</si>
  <si>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</si>
  <si>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</si>
  <si>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</si>
  <si>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</si>
  <si>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</si>
  <si>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</si>
  <si>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</si>
  <si>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</si>
  <si>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</si>
  <si>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</si>
  <si>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</si>
  <si>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</si>
  <si>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</si>
  <si>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</si>
  <si>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</si>
  <si>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</si>
  <si>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</si>
  <si>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</si>
  <si>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</si>
  <si>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</si>
  <si>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</si>
  <si>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</si>
  <si>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</si>
  <si>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</si>
  <si>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</si>
  <si>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</si>
  <si>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</si>
  <si>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</si>
  <si>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</si>
  <si>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</si>
  <si>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</si>
  <si>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</si>
  <si>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</si>
  <si>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</si>
  <si>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</si>
  <si>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</si>
  <si>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</si>
  <si>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</si>
  <si>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</si>
  <si>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</si>
  <si>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</si>
  <si>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</si>
  <si>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</si>
  <si>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</si>
  <si>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</si>
  <si>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</si>
  <si>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</si>
  <si>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</si>
  <si>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</si>
  <si>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</si>
  <si>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</si>
  <si>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</si>
  <si>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</si>
  <si>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</si>
  <si>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</si>
  <si>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</si>
  <si>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</si>
  <si>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</si>
  <si>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</si>
  <si>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</si>
  <si>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</si>
  <si>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</si>
  <si>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</si>
  <si>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</si>
  <si>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</si>
  <si>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</si>
  <si>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</si>
  <si>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</si>
  <si>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</si>
  <si>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</si>
  <si>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</si>
  <si>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</si>
  <si>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</si>
  <si>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</si>
  <si>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</si>
  <si>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</si>
  <si>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</si>
  <si>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</si>
  <si>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</si>
  <si>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</si>
  <si>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</si>
  <si>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</si>
  <si>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</si>
  <si>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</si>
  <si>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</si>
  <si>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</si>
  <si>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</si>
  <si>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</si>
  <si>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</si>
  <si>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</si>
  <si>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</si>
  <si>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</si>
  <si>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</si>
  <si>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</si>
  <si>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</si>
  <si>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</si>
  <si>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</si>
  <si>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</si>
  <si>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</si>
  <si>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</si>
  <si>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</si>
  <si>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</si>
  <si>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</si>
  <si>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</si>
  <si>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</si>
  <si>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</si>
  <si>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</si>
  <si>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</si>
  <si>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</si>
  <si>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</si>
  <si>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</si>
  <si>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</si>
  <si>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</si>
  <si>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</si>
  <si>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</si>
  <si>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</si>
  <si>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</si>
  <si>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</si>
  <si>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</si>
  <si>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</si>
  <si>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</si>
  <si>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</si>
  <si>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</si>
  <si>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</si>
  <si>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</si>
  <si>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</si>
  <si>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</si>
  <si>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</si>
  <si>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</si>
  <si>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</si>
  <si>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</si>
  <si>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</si>
  <si>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</si>
  <si>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</si>
  <si>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</si>
  <si>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</si>
  <si>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</si>
  <si>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</si>
  <si>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</si>
  <si>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</si>
  <si>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</si>
  <si>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</si>
  <si>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</si>
  <si>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</si>
  <si>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</si>
  <si>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</si>
  <si>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</si>
  <si>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</si>
  <si>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</si>
  <si>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</si>
  <si>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</si>
  <si>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</si>
  <si>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</si>
  <si>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</si>
  <si>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</si>
  <si>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</si>
  <si>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</si>
  <si>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</si>
  <si>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</si>
  <si>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</si>
  <si>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</si>
  <si>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</si>
  <si>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</si>
  <si>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</si>
  <si>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</si>
  <si>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</si>
  <si>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</si>
  <si>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</si>
  <si>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</si>
  <si>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</si>
  <si>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</si>
  <si>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</si>
  <si>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</si>
  <si>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</si>
  <si>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</si>
  <si>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</si>
  <si>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</si>
  <si>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</si>
  <si>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</si>
  <si>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</si>
  <si>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</si>
  <si>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</si>
  <si>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</si>
  <si>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</si>
  <si>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</si>
  <si>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</si>
  <si>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</si>
  <si>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</si>
  <si>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</si>
  <si>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</si>
  <si>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</si>
  <si>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</si>
  <si>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</si>
  <si>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</si>
  <si>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</si>
  <si>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</si>
  <si>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</si>
  <si>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</si>
  <si>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</si>
  <si>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</si>
  <si>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</si>
  <si>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</si>
  <si>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</si>
  <si>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</si>
  <si>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</si>
  <si>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</si>
  <si>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</si>
  <si>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</si>
  <si>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</si>
  <si>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</si>
  <si>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</si>
  <si>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</si>
  <si>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</si>
  <si>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</si>
  <si>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</si>
  <si>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</si>
  <si>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</si>
  <si>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</si>
  <si>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</si>
  <si>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</si>
  <si>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</si>
  <si>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</si>
  <si>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</si>
  <si>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</si>
  <si>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</si>
  <si>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</si>
  <si>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</si>
  <si>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</si>
  <si>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</si>
  <si>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</si>
  <si>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</si>
  <si>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</si>
  <si>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</si>
  <si>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</si>
  <si>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</si>
  <si>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</si>
  <si>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</si>
  <si>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</si>
  <si>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</si>
  <si>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</si>
  <si>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</si>
  <si>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</si>
  <si>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</si>
  <si>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</si>
  <si>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</si>
  <si>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</si>
  <si>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</si>
  <si>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</si>
  <si>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</si>
  <si>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</si>
  <si>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</si>
  <si>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</si>
  <si>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</si>
  <si>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</si>
  <si>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</si>
  <si>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</si>
  <si>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</si>
  <si>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</si>
  <si>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</si>
  <si>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</si>
  <si>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</si>
  <si>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</si>
  <si>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</si>
  <si>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</si>
  <si>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</si>
  <si>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</si>
  <si>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</si>
  <si>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</si>
  <si>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</si>
  <si>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</si>
  <si>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</si>
  <si>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</si>
  <si>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</si>
  <si>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</si>
  <si>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</si>
  <si>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</si>
  <si>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</si>
  <si>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</si>
  <si>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</si>
  <si>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</si>
  <si>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</si>
  <si>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</si>
  <si>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</si>
  <si>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</si>
  <si>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</si>
  <si>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</si>
  <si>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</si>
  <si>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</si>
  <si>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</si>
  <si>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</si>
  <si>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</si>
  <si>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</si>
  <si>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</si>
  <si>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</si>
  <si>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</si>
  <si>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</si>
  <si>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</si>
  <si>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</si>
  <si>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</si>
  <si>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</si>
  <si>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</si>
  <si>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</si>
  <si>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</si>
  <si>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</si>
  <si>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</si>
  <si>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</si>
  <si>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</si>
  <si>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</si>
  <si>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</si>
  <si>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</si>
  <si>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</si>
  <si>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</si>
  <si>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</si>
  <si>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</si>
  <si>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</si>
  <si>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</si>
  <si>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</si>
  <si>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</si>
  <si>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</si>
  <si>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</si>
  <si>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</si>
  <si>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</si>
  <si>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</si>
  <si>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</si>
  <si>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</si>
  <si>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</si>
  <si>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</si>
  <si>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</si>
  <si>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</si>
  <si>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</si>
  <si>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</si>
  <si>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</si>
  <si>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</si>
  <si>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</si>
  <si>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</si>
  <si>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</si>
  <si>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</si>
  <si>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</si>
  <si>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</si>
  <si>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</si>
  <si>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</si>
  <si>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</si>
  <si>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</si>
  <si>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</si>
  <si>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</si>
  <si>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</si>
  <si>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</si>
  <si>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</si>
  <si>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</si>
  <si>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</si>
  <si>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</si>
  <si>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</si>
  <si>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</si>
  <si>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</si>
  <si>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</si>
  <si>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</si>
  <si>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</si>
  <si>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</si>
  <si>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</si>
  <si>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</si>
  <si>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</si>
  <si>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</si>
  <si>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</si>
  <si>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</si>
  <si>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</si>
  <si>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</si>
  <si>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</si>
  <si>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</si>
  <si>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</si>
  <si>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</si>
  <si>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</si>
  <si>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</si>
  <si>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</si>
  <si>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</si>
  <si>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</si>
  <si>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</si>
  <si>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</si>
  <si>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</si>
  <si>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</si>
  <si>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</si>
  <si>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</si>
  <si>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</si>
  <si>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</si>
  <si>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</si>
  <si>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</si>
  <si>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</si>
  <si>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</si>
  <si>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</si>
  <si>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</si>
  <si>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</si>
  <si>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</si>
  <si>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</si>
  <si>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</si>
  <si>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</si>
  <si>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</si>
  <si>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</si>
  <si>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</si>
  <si>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</si>
  <si>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</si>
  <si>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</si>
  <si>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</si>
  <si>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</si>
  <si>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</si>
  <si>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</si>
  <si>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</si>
  <si>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</si>
  <si>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</si>
  <si>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</si>
  <si>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</si>
  <si>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</si>
  <si>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</si>
  <si>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</si>
  <si>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</si>
  <si>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</si>
  <si>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</si>
  <si>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</si>
  <si>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</si>
  <si>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</si>
  <si>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</si>
  <si>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</si>
  <si>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</si>
  <si>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</si>
  <si>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</si>
  <si>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</si>
  <si>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</si>
  <si>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</si>
  <si>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</si>
  <si>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</si>
  <si>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</si>
  <si>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</si>
  <si>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</si>
  <si>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</si>
  <si>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</si>
  <si>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</si>
  <si>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</si>
  <si>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</si>
  <si>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</si>
  <si>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</si>
  <si>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</si>
  <si>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</si>
  <si>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</si>
  <si>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</si>
  <si>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</si>
  <si>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</si>
  <si>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</si>
  <si>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</si>
  <si>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</si>
  <si>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</si>
  <si>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</si>
  <si>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</si>
  <si>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</si>
  <si>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</si>
  <si>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</si>
  <si>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</si>
  <si>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</si>
  <si>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</si>
  <si>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</si>
  <si>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</si>
  <si>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</si>
  <si>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</si>
  <si>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</si>
  <si>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</si>
  <si>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</si>
  <si>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</si>
  <si>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</si>
  <si>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</si>
  <si>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</si>
  <si>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</si>
  <si>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</si>
  <si>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</si>
  <si>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</si>
  <si>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</si>
  <si>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</si>
  <si>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</si>
  <si>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</si>
  <si>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</si>
  <si>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</si>
  <si>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</si>
  <si>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</si>
  <si>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</si>
  <si>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</si>
  <si>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</si>
  <si>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</si>
  <si>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</si>
  <si>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</si>
  <si>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</si>
  <si>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</si>
  <si>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</si>
  <si>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</si>
  <si>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</si>
  <si>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</si>
  <si>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</si>
  <si>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</si>
  <si>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</si>
  <si>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</si>
  <si>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</si>
  <si>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</si>
  <si>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</si>
  <si>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</si>
  <si>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</si>
  <si>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</si>
  <si>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</si>
  <si>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</si>
  <si>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</si>
  <si>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</si>
  <si>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</si>
  <si>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</si>
  <si>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</si>
  <si>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</si>
  <si>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</si>
  <si>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</si>
  <si>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</si>
  <si>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</si>
  <si>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</si>
  <si>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</si>
  <si>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</si>
  <si>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</si>
  <si>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</si>
  <si>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</si>
  <si>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</si>
  <si>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</si>
  <si>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</si>
  <si>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</si>
  <si>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</si>
  <si>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</si>
  <si>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</si>
  <si>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</si>
  <si>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</si>
  <si>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</si>
  <si>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</si>
  <si>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</si>
  <si>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</si>
  <si>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</si>
  <si>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</si>
  <si>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</si>
  <si>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</si>
  <si>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</si>
  <si>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</si>
  <si>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</si>
  <si>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</si>
  <si>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</si>
  <si>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</si>
  <si>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</si>
  <si>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</si>
  <si>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</si>
  <si>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</si>
  <si>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</si>
  <si>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</si>
  <si>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</si>
  <si>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</si>
  <si>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</si>
  <si>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</si>
  <si>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</si>
  <si>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</si>
  <si>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</si>
  <si>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</si>
  <si>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</si>
  <si>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</si>
  <si>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</si>
  <si>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</si>
  <si>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</si>
  <si>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</si>
  <si>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</si>
  <si>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</si>
  <si>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</si>
  <si>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</si>
  <si>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</si>
  <si>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</si>
  <si>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</si>
  <si>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</si>
  <si>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</si>
  <si>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</si>
  <si>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</si>
  <si>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</si>
  <si>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</si>
  <si>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</si>
  <si>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</si>
  <si>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</si>
  <si>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</si>
  <si>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</si>
  <si>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</si>
  <si>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</si>
  <si>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</si>
  <si>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</si>
  <si>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</si>
  <si>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</si>
  <si>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</si>
  <si>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</si>
  <si>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</si>
  <si>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</si>
  <si>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</si>
  <si>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</si>
  <si>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</si>
  <si>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</si>
  <si>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</si>
  <si>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</si>
  <si>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</si>
  <si>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</si>
  <si>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</si>
  <si>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</si>
  <si>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</si>
  <si>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</si>
  <si>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</si>
  <si>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</si>
  <si>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</si>
  <si>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</si>
  <si>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</si>
  <si>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</si>
  <si>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</si>
  <si>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</si>
  <si>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</si>
  <si>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</si>
  <si>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</si>
  <si>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</si>
  <si>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</si>
  <si>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</si>
  <si>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</si>
  <si>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</si>
  <si>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</si>
  <si>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</si>
  <si>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</si>
  <si>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</si>
  <si>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</si>
  <si>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</si>
  <si>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</si>
  <si>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</si>
  <si>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</si>
  <si>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</si>
  <si>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</si>
  <si>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</si>
  <si>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</si>
  <si>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</si>
  <si>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</si>
  <si>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</si>
  <si>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</si>
  <si>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</si>
  <si>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</si>
  <si>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</si>
  <si>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</si>
  <si>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</si>
  <si>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</si>
  <si>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</si>
  <si>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</si>
  <si>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</si>
  <si>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</si>
  <si>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</si>
  <si>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</si>
  <si>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</si>
  <si>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</si>
  <si>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</si>
  <si>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</si>
  <si>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</si>
  <si>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</si>
  <si>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</si>
  <si>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</si>
  <si>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</si>
  <si>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</si>
  <si>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</si>
  <si>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</si>
  <si>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</si>
  <si>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</si>
  <si>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</si>
  <si>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</si>
  <si>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</si>
  <si>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</si>
  <si>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</si>
  <si>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</si>
  <si>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</si>
  <si>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</si>
  <si>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</si>
  <si>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</si>
  <si>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</si>
  <si>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</si>
  <si>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</si>
  <si>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</si>
  <si>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</si>
  <si>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</si>
  <si>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</si>
  <si>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</si>
  <si>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</si>
  <si>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</si>
  <si>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</si>
  <si>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</si>
  <si>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</si>
  <si>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</si>
  <si>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</si>
  <si>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</si>
  <si>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</si>
  <si>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</si>
  <si>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</si>
  <si>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</si>
  <si>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</si>
  <si>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</si>
  <si>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</si>
  <si>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</si>
  <si>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</si>
  <si>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</si>
  <si>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</si>
  <si>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</si>
  <si>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</si>
  <si>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</si>
  <si>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</si>
  <si>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</si>
  <si>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</si>
  <si>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</si>
  <si>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</si>
  <si>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</si>
  <si>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</si>
  <si>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</si>
  <si>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</si>
  <si>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</si>
  <si>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</si>
  <si>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</si>
  <si>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</si>
  <si>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</si>
  <si>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</si>
  <si>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</si>
  <si>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</si>
  <si>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</si>
  <si>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</si>
  <si>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</si>
  <si>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</si>
  <si>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</si>
  <si>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</si>
  <si>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</si>
  <si>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</si>
  <si>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</si>
  <si>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</si>
  <si>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</si>
  <si>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</si>
  <si>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</si>
  <si>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</si>
  <si>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</si>
  <si>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</si>
  <si>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</si>
  <si>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</si>
  <si>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</si>
  <si>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</si>
  <si>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</si>
  <si>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</si>
  <si>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</si>
  <si>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</si>
  <si>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</si>
  <si>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</si>
  <si>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</si>
  <si>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</si>
  <si>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</si>
  <si>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</si>
  <si>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</si>
  <si>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</si>
  <si>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</si>
  <si>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</si>
  <si>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</si>
  <si>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</si>
  <si>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</si>
  <si>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</si>
  <si>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</si>
  <si>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</si>
  <si>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</si>
  <si>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</si>
  <si>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</si>
  <si>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</si>
  <si>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</si>
  <si>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</si>
  <si>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</si>
  <si>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</si>
  <si>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</si>
  <si>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</si>
  <si>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</si>
  <si>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</si>
  <si>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</si>
  <si>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</si>
  <si>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</si>
  <si>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</si>
  <si>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</si>
  <si>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</si>
  <si>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</si>
  <si>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</si>
  <si>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</si>
  <si>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</si>
  <si>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</si>
  <si>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</si>
  <si>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</si>
  <si>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</si>
  <si>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</si>
  <si>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</si>
  <si>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</si>
  <si>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</si>
  <si>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</si>
  <si>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</si>
  <si>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</si>
  <si>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</si>
  <si>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</si>
  <si>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</si>
  <si>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</si>
  <si>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</si>
  <si>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</si>
  <si>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</si>
  <si>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</si>
  <si>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</si>
  <si>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</si>
  <si>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</si>
  <si>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</si>
  <si>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</si>
  <si>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</si>
  <si>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</si>
  <si>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</si>
  <si>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</si>
  <si>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</si>
  <si>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</si>
  <si>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</si>
  <si>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</si>
  <si>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</si>
  <si>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</si>
  <si>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</si>
  <si>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</si>
  <si>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</si>
  <si>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</si>
  <si>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</si>
  <si>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</si>
  <si>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</si>
  <si>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</si>
  <si>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</si>
  <si>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</si>
  <si>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</si>
  <si>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</si>
  <si>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</si>
  <si>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</si>
  <si>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</si>
  <si>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</si>
  <si>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</si>
  <si>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</si>
  <si>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</si>
  <si>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</si>
  <si>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</si>
  <si>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</si>
  <si>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</si>
  <si>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</si>
  <si>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</si>
  <si>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</si>
  <si>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</si>
  <si>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</si>
  <si>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</si>
  <si>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</si>
  <si>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</si>
  <si>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</si>
  <si>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</si>
  <si>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</si>
  <si>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</si>
  <si>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</si>
  <si>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</si>
  <si>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</si>
  <si>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</si>
  <si>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</si>
  <si>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</si>
  <si>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</si>
  <si>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</si>
  <si>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</si>
  <si>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</si>
  <si>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</si>
  <si>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</si>
  <si>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</si>
  <si>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</si>
  <si>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</si>
  <si>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</si>
  <si>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</si>
  <si>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</si>
  <si>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</si>
  <si>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</si>
  <si>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</si>
  <si>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</si>
  <si>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</si>
  <si>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</si>
  <si>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</si>
  <si>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</si>
  <si>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</si>
  <si>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</si>
  <si>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</si>
  <si>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</si>
  <si>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</si>
  <si>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</si>
  <si>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</si>
  <si>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</si>
  <si>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</si>
  <si>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</si>
  <si>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</si>
  <si>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</si>
  <si>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</si>
  <si>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</si>
  <si>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</si>
  <si>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</si>
  <si>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</si>
  <si>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</si>
  <si>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</si>
  <si>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</si>
  <si>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</si>
  <si>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</si>
  <si>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</si>
  <si>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</si>
  <si>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</si>
  <si>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</si>
  <si>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</si>
  <si>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</si>
  <si>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</si>
  <si>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</si>
  <si>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</si>
  <si>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</si>
  <si>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</si>
  <si>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</si>
  <si>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</si>
  <si>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</si>
  <si>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</si>
  <si>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</si>
  <si>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</si>
  <si>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</si>
  <si>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</si>
  <si>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</si>
  <si>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</si>
  <si>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</si>
  <si>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</si>
  <si>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</si>
  <si>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</si>
  <si>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</si>
  <si>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</si>
  <si>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</si>
  <si>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</si>
  <si>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</si>
  <si>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</si>
  <si>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</si>
  <si>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</si>
  <si>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</si>
  <si>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</si>
  <si>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</si>
  <si>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</si>
  <si>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</si>
  <si>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</si>
  <si>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</si>
  <si>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</si>
  <si>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</si>
  <si>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</si>
  <si>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</si>
  <si>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</si>
  <si>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</si>
  <si>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</si>
  <si>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</si>
  <si>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</si>
  <si>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</si>
  <si>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</si>
  <si>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</si>
  <si>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</si>
  <si>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</si>
  <si>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</si>
  <si>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</si>
  <si>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</si>
  <si>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</si>
  <si>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</si>
  <si>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</si>
  <si>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</si>
  <si>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</si>
  <si>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</si>
  <si>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</si>
  <si>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</si>
  <si>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</si>
  <si>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</si>
  <si>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</si>
  <si>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</si>
  <si>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</si>
  <si>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</si>
  <si>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</si>
  <si>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</si>
  <si>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</si>
  <si>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</si>
  <si>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</si>
  <si>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</si>
  <si>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</si>
  <si>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</si>
  <si>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</si>
  <si>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</si>
  <si>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</si>
  <si>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</si>
  <si>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</si>
  <si>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</si>
  <si>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</si>
  <si>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</si>
  <si>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</si>
  <si>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</si>
  <si>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</si>
  <si>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</si>
  <si>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</si>
  <si>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</si>
  <si>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</si>
  <si>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</si>
  <si>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</si>
  <si>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</si>
  <si>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</si>
  <si>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</si>
  <si>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</si>
  <si>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</si>
  <si>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</si>
  <si>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</si>
  <si>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</si>
  <si>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</si>
  <si>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</si>
  <si>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</si>
  <si>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</si>
  <si>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</si>
  <si>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</si>
  <si>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</si>
  <si>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</si>
  <si>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</si>
  <si>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</si>
  <si>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</si>
  <si>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</si>
  <si>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</si>
  <si>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</si>
  <si>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</si>
  <si>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</si>
  <si>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</si>
  <si>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</si>
  <si>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</si>
  <si>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</si>
  <si>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</si>
  <si>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</si>
  <si>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</si>
  <si>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</si>
  <si>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</si>
  <si>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</si>
  <si>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</si>
  <si>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</si>
  <si>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</si>
  <si>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</si>
  <si>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</si>
  <si>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</si>
  <si>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</si>
  <si>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</si>
  <si>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</si>
  <si>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</si>
  <si>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</si>
  <si>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</si>
  <si>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</si>
  <si>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</si>
  <si>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</si>
  <si>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</si>
  <si>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</si>
  <si>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</si>
  <si>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</si>
  <si>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</si>
  <si>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</si>
  <si>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</si>
  <si>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</si>
  <si>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</si>
  <si>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</si>
  <si>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</si>
  <si>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</si>
  <si>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</si>
  <si>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</si>
  <si>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</si>
  <si>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</si>
  <si>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</si>
  <si>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</si>
  <si>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</si>
  <si>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</si>
  <si>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</si>
  <si>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</si>
  <si>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</si>
  <si>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</si>
  <si>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</si>
  <si>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</si>
  <si>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</si>
  <si>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</si>
  <si>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</si>
  <si>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</si>
  <si>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</si>
  <si>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</si>
  <si>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</si>
  <si>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</si>
  <si>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</si>
  <si>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</si>
  <si>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</si>
  <si>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</si>
  <si>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</si>
  <si>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</si>
  <si>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</si>
  <si>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</si>
  <si>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</si>
  <si>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</si>
  <si>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</si>
  <si>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</si>
  <si>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</si>
  <si>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</si>
  <si>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</si>
  <si>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</si>
  <si>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</si>
  <si>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</si>
  <si>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</si>
  <si>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</si>
  <si>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</si>
  <si>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</si>
  <si>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</si>
  <si>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</si>
  <si>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</si>
  <si>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</si>
  <si>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</si>
  <si>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</si>
  <si>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</si>
  <si>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</si>
  <si>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</si>
  <si>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</si>
  <si>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</si>
  <si>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</si>
  <si>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</si>
  <si>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</si>
  <si>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</si>
  <si>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</si>
  <si>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</si>
  <si>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</si>
  <si>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</si>
  <si>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</si>
  <si>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</si>
  <si>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</si>
  <si>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</si>
  <si>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</si>
  <si>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</si>
  <si>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</si>
  <si>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</si>
  <si>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</si>
  <si>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</si>
  <si>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</si>
  <si>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</si>
  <si>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</si>
  <si>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</si>
  <si>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</si>
  <si>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</si>
  <si>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</si>
  <si>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</si>
  <si>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</si>
  <si>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</si>
  <si>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</si>
  <si>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</si>
  <si>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</si>
  <si>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</si>
  <si>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</si>
  <si>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</si>
  <si>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</si>
  <si>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</si>
  <si>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</si>
  <si>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</si>
  <si>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</si>
  <si>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</si>
  <si>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</si>
  <si>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</si>
  <si>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</si>
  <si>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</si>
  <si>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</si>
  <si>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</si>
  <si>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</si>
  <si>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</si>
  <si>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</si>
  <si>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</si>
  <si>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</si>
  <si>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</si>
  <si>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</si>
  <si>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</si>
  <si>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</si>
  <si>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</si>
  <si>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</si>
  <si>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</si>
  <si>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</si>
  <si>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</si>
  <si>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</si>
  <si>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</si>
  <si>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</si>
  <si>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</si>
  <si>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</si>
  <si>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</si>
  <si>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</si>
  <si>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</si>
  <si>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</si>
  <si>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</si>
  <si>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</si>
  <si>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</si>
  <si>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</si>
  <si>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</si>
  <si>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</si>
  <si>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</si>
  <si>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</si>
  <si>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</si>
  <si>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</si>
  <si>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</si>
  <si>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</si>
  <si>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</si>
  <si>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</si>
  <si>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</si>
  <si>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</si>
  <si>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</si>
  <si>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</si>
  <si>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</si>
  <si>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</si>
  <si>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</si>
  <si>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</si>
  <si>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</si>
  <si>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</si>
  <si>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</si>
  <si>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</si>
  <si>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</si>
  <si>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</si>
  <si>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</si>
  <si>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</si>
  <si>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</si>
  <si>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</si>
  <si>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</si>
  <si>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</si>
  <si>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</si>
  <si>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</si>
  <si>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</si>
  <si>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</si>
  <si>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</si>
  <si>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</si>
  <si>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</si>
  <si>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</si>
  <si>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</si>
  <si>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</si>
  <si>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</si>
  <si>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</si>
  <si>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</si>
  <si>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</si>
  <si>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</si>
  <si>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</si>
  <si>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</si>
  <si>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</si>
  <si>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</si>
  <si>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</si>
  <si>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</si>
  <si>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</si>
  <si>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</si>
  <si>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</si>
  <si>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</si>
  <si>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</si>
  <si>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</si>
  <si>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</si>
  <si>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</si>
  <si>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</si>
  <si>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</si>
  <si>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</si>
  <si>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</si>
  <si>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</si>
  <si>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</si>
  <si>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</si>
  <si>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</si>
  <si>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</si>
  <si>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</si>
  <si>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</si>
  <si>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</si>
  <si>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</si>
  <si>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</si>
  <si>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</si>
  <si>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</si>
  <si>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</si>
  <si>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</si>
  <si>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</si>
  <si>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</si>
  <si>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</si>
  <si>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</si>
  <si>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</si>
  <si>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</si>
  <si>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</si>
  <si>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</si>
  <si>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</si>
  <si>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</si>
  <si>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</si>
  <si>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</si>
  <si>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</si>
  <si>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</si>
  <si>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</si>
  <si>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</si>
  <si>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</si>
  <si>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</si>
  <si>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</si>
  <si>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</si>
  <si>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</si>
  <si>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</si>
  <si>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</si>
  <si>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</si>
  <si>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</si>
  <si>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</si>
  <si>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</si>
  <si>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</si>
  <si>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</si>
  <si>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</si>
  <si>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</si>
  <si>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</si>
  <si>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</si>
  <si>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</si>
  <si>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</si>
  <si>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</si>
  <si>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</si>
  <si>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</si>
  <si>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</si>
  <si>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</si>
  <si>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</si>
  <si>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</si>
  <si>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</si>
  <si>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</si>
  <si>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</si>
  <si>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</si>
  <si>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</si>
  <si>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</si>
  <si>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</si>
  <si>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</si>
  <si>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</si>
  <si>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</si>
  <si>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</si>
  <si>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</si>
  <si>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</si>
  <si>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</si>
  <si>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</si>
  <si>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</si>
  <si>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</si>
  <si>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</si>
  <si>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</si>
  <si>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</si>
  <si>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</si>
  <si>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</si>
  <si>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</si>
  <si>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</si>
  <si>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</si>
  <si>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</si>
  <si>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</si>
  <si>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</si>
  <si>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</si>
  <si>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</si>
  <si>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</si>
  <si>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</si>
  <si>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</si>
  <si>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</si>
  <si>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</si>
  <si>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</si>
  <si>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</si>
  <si>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</si>
  <si>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</si>
  <si>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</si>
  <si>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</si>
  <si>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</si>
  <si>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</si>
  <si>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</si>
  <si>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</si>
  <si>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</si>
  <si>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</si>
  <si>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</si>
  <si>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</si>
  <si>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</si>
  <si>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</si>
  <si>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</si>
  <si>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</si>
  <si>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</si>
  <si>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</si>
  <si>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</si>
  <si>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</si>
  <si>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</si>
  <si>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</si>
  <si>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</si>
  <si>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</si>
  <si>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</si>
  <si>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</si>
  <si>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</si>
  <si>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</si>
  <si>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</si>
  <si>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</si>
  <si>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</si>
  <si>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</si>
  <si>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</si>
  <si>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</si>
  <si>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</si>
  <si>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</si>
  <si>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</si>
  <si>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</si>
  <si>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</si>
  <si>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</si>
  <si>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</si>
  <si>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</si>
  <si>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</si>
  <si>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</si>
  <si>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</si>
  <si>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</si>
  <si>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</si>
  <si>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</si>
  <si>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</si>
  <si>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</si>
  <si>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</si>
  <si>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</si>
  <si>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</si>
  <si>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</si>
  <si>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</si>
  <si>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</si>
  <si>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</si>
  <si>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</si>
  <si>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</si>
  <si>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</si>
  <si>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</si>
  <si>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</si>
  <si>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</si>
  <si>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</si>
  <si>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</si>
  <si>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</si>
  <si>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</si>
  <si>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</si>
  <si>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</si>
  <si>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</si>
  <si>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</si>
  <si>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</si>
  <si>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</si>
  <si>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</si>
  <si>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</si>
  <si>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</si>
  <si>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</si>
  <si>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</si>
  <si>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</si>
  <si>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</si>
  <si>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</si>
  <si>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</si>
  <si>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</si>
  <si>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</si>
  <si>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</si>
  <si>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</si>
  <si>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</si>
  <si>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</si>
  <si>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</si>
  <si>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</si>
  <si>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</si>
  <si>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</si>
  <si>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</si>
  <si>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</si>
  <si>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</si>
  <si>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</si>
  <si>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</si>
  <si>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</si>
  <si>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</si>
  <si>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</si>
  <si>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</si>
  <si>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</si>
  <si>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</si>
  <si>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</si>
  <si>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</si>
  <si>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</si>
  <si>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</si>
  <si>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</si>
  <si>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</si>
  <si>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</si>
  <si>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</si>
  <si>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</si>
  <si>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</si>
  <si>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</si>
  <si>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</si>
  <si>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</si>
  <si>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</si>
  <si>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</si>
  <si>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</si>
  <si>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</si>
  <si>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</si>
  <si>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</si>
  <si>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</si>
  <si>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</si>
  <si>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</si>
  <si>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</si>
  <si>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</si>
  <si>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</si>
  <si>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</si>
  <si>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</si>
  <si>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</si>
  <si>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</si>
  <si>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</si>
  <si>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</si>
  <si>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</si>
  <si>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</si>
  <si>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</si>
  <si>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</si>
  <si>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</si>
  <si>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</si>
  <si>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</si>
  <si>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</si>
  <si>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</si>
  <si>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</si>
  <si>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</si>
  <si>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</si>
  <si>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</si>
  <si>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</si>
  <si>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</si>
  <si>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</si>
  <si>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</si>
  <si>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</si>
  <si>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</si>
  <si>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</si>
  <si>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</si>
  <si>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</si>
  <si>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</si>
  <si>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</si>
  <si>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</si>
  <si>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</si>
  <si>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</si>
  <si>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</si>
  <si>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</si>
  <si>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</si>
  <si>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</si>
  <si>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</si>
  <si>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</si>
  <si>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</si>
  <si>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</si>
  <si>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</si>
  <si>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</si>
  <si>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</si>
  <si>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</si>
  <si>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</si>
  <si>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</si>
  <si>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</si>
  <si>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</si>
  <si>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</si>
  <si>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</si>
  <si>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</si>
  <si>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</si>
  <si>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</si>
  <si>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</si>
  <si>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</si>
  <si>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</si>
  <si>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</si>
  <si>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</si>
  <si>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</si>
  <si>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</si>
  <si>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</si>
  <si>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</si>
  <si>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</si>
  <si>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</si>
  <si>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</si>
  <si>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</si>
  <si>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</si>
  <si>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</si>
  <si>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</si>
  <si>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</si>
  <si>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</si>
  <si>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</si>
  <si>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</si>
  <si>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</si>
  <si>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</si>
  <si>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</si>
  <si>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</si>
  <si>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</si>
  <si>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</si>
  <si>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</si>
  <si>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</si>
  <si>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</si>
  <si>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</si>
  <si>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</si>
  <si>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</si>
  <si>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</si>
  <si>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</si>
  <si>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</si>
  <si>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</si>
  <si>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</si>
  <si>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</si>
  <si>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</si>
  <si>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</si>
  <si>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</si>
  <si>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</si>
  <si>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</si>
  <si>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</si>
  <si>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</si>
  <si>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</si>
  <si>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</si>
  <si>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</si>
  <si>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</si>
  <si>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</si>
  <si>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</si>
  <si>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</si>
  <si>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</si>
  <si>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</si>
  <si>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</si>
  <si>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</si>
  <si>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</si>
  <si>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</si>
  <si>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</si>
  <si>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</si>
  <si>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</si>
  <si>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</si>
  <si>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</si>
  <si>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</si>
  <si>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</si>
  <si>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</si>
  <si>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</si>
  <si>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</si>
  <si>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</si>
  <si>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</si>
  <si>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</si>
  <si>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</si>
  <si>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</si>
  <si>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</si>
  <si>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</si>
  <si>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</si>
  <si>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</si>
  <si>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</si>
  <si>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</si>
  <si>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</si>
  <si>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</si>
  <si>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</si>
  <si>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</si>
  <si>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</si>
  <si>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</si>
  <si>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</si>
  <si>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</si>
  <si>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</si>
  <si>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</si>
  <si>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</si>
  <si>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</si>
  <si>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</si>
  <si>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</si>
  <si>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</si>
  <si>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</si>
  <si>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</si>
  <si>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</si>
  <si>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</si>
  <si>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</si>
  <si>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</si>
  <si>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</si>
  <si>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</si>
  <si>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</si>
  <si>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</si>
  <si>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</si>
  <si>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</si>
  <si>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</si>
  <si>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</si>
  <si>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</si>
  <si>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</si>
  <si>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</si>
  <si>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</si>
  <si>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</si>
  <si>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</si>
  <si>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</si>
  <si>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</si>
  <si>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</si>
  <si>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</si>
  <si>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</si>
  <si>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</si>
  <si>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</si>
  <si>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</si>
  <si>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</si>
  <si>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</si>
  <si>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</si>
  <si>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</si>
  <si>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</si>
  <si>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</si>
  <si>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</si>
  <si>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</si>
  <si>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</si>
  <si>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</si>
  <si>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</si>
  <si>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</si>
  <si>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</si>
  <si>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</si>
  <si>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</si>
  <si>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</si>
  <si>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</si>
  <si>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</si>
  <si>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</si>
  <si>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</si>
  <si>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</si>
  <si>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</si>
  <si>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</si>
  <si>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</si>
  <si>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</si>
  <si>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</si>
  <si>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</si>
  <si>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</si>
  <si>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</si>
  <si>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</si>
  <si>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</si>
  <si>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</si>
  <si>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</si>
  <si>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</si>
  <si>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</si>
  <si>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</si>
  <si>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</si>
  <si>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</si>
  <si>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</si>
  <si>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</si>
  <si>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</si>
  <si>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</si>
  <si>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</si>
  <si>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</si>
  <si>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</si>
  <si>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</si>
  <si>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</si>
  <si>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</si>
  <si>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</si>
  <si>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</si>
  <si>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</si>
  <si>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</si>
  <si>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</si>
  <si>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</si>
  <si>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</si>
  <si>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</si>
  <si>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</si>
  <si>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</si>
  <si>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</si>
  <si>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</si>
  <si>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</si>
  <si>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</si>
  <si>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</si>
  <si>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</si>
  <si>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</si>
  <si>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</si>
  <si>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</si>
  <si>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</si>
  <si>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</si>
  <si>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</si>
  <si>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</si>
  <si>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</si>
  <si>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</si>
  <si>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</si>
  <si>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</si>
  <si>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</si>
  <si>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</si>
  <si>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</si>
  <si>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</si>
  <si>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</si>
  <si>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</si>
  <si>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</si>
  <si>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</si>
  <si>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</si>
  <si>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</si>
  <si>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</si>
  <si>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</si>
  <si>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</si>
  <si>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</si>
  <si>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</si>
  <si>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</si>
  <si>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</si>
  <si>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</si>
  <si>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</si>
  <si>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</si>
  <si>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</si>
  <si>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</si>
  <si>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</si>
  <si>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</si>
  <si>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</si>
  <si>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</si>
  <si>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</si>
  <si>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</si>
  <si>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</si>
  <si>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</si>
  <si>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</si>
  <si>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</si>
  <si>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</si>
  <si>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</si>
  <si>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</si>
  <si>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</si>
  <si>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</si>
  <si>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</si>
  <si>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</si>
  <si>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</si>
  <si>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</si>
  <si>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</si>
  <si>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</si>
  <si>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</si>
  <si>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</si>
  <si>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</si>
  <si>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</si>
  <si>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</si>
  <si>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</si>
  <si>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</si>
  <si>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</si>
  <si>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</si>
  <si>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</si>
  <si>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</si>
  <si>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</si>
  <si>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</si>
  <si>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</si>
  <si>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</si>
  <si>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</si>
  <si>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</si>
  <si>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</si>
  <si>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</si>
  <si>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</si>
  <si>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</si>
  <si>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</si>
  <si>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</si>
  <si>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</si>
  <si>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</si>
  <si>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</si>
  <si>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</si>
  <si>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</si>
  <si>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</si>
  <si>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</si>
  <si>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</si>
  <si>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</si>
  <si>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</si>
  <si>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</si>
  <si>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</si>
  <si>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</si>
  <si>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</si>
  <si>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</si>
  <si>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</si>
  <si>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</si>
  <si>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</si>
  <si>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</si>
  <si>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</si>
  <si>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</si>
  <si>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</si>
  <si>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</si>
  <si>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</si>
  <si>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</si>
  <si>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</si>
  <si>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</si>
  <si>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</si>
  <si>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</si>
  <si>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</si>
  <si>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</si>
  <si>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</si>
  <si>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</si>
  <si>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</si>
  <si>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</si>
  <si>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</si>
  <si>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</si>
  <si>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</si>
  <si>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</si>
  <si>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</si>
  <si>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</si>
  <si>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</si>
  <si>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</si>
  <si>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</si>
  <si>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</si>
  <si>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</si>
  <si>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</si>
  <si>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</si>
  <si>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</si>
  <si>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</si>
  <si>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</si>
  <si>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</si>
  <si>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</si>
  <si>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</si>
  <si>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</si>
  <si>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</si>
  <si>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</si>
  <si>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</si>
  <si>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</si>
  <si>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</si>
  <si>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</si>
  <si>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</si>
  <si>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</si>
  <si>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</si>
  <si>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</si>
  <si>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</si>
  <si>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</si>
  <si>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</si>
  <si>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</si>
  <si>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</si>
  <si>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</si>
  <si>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</si>
  <si>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</si>
  <si>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</si>
  <si>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</si>
  <si>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</si>
  <si>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</si>
  <si>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</si>
  <si>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</si>
  <si>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</si>
  <si>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</si>
  <si>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</si>
  <si>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</si>
  <si>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</si>
  <si>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</si>
  <si>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</si>
  <si>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</si>
  <si>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</si>
  <si>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</si>
  <si>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</si>
  <si>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</si>
  <si>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</si>
  <si>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</si>
  <si>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</si>
  <si>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</si>
  <si>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</si>
  <si>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</si>
  <si>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</si>
  <si>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</si>
  <si>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</si>
  <si>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</si>
  <si>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</si>
  <si>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</si>
  <si>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</si>
  <si>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</si>
  <si>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</si>
  <si>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</si>
  <si>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</si>
  <si>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</si>
  <si>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</si>
  <si>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</si>
  <si>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</si>
  <si>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</si>
  <si>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</si>
  <si>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</si>
  <si>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</si>
  <si>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</si>
  <si>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</si>
  <si>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</si>
  <si>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</si>
  <si>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</si>
  <si>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</si>
  <si>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</si>
  <si>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</si>
  <si>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</si>
  <si>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</si>
  <si>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</si>
  <si>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</si>
  <si>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</si>
  <si>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</si>
  <si>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</si>
  <si>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</si>
  <si>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</si>
  <si>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</si>
  <si>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</si>
  <si>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</si>
  <si>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</si>
  <si>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</si>
  <si>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</si>
  <si>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</si>
  <si>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</si>
  <si>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</si>
  <si>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</si>
  <si>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</si>
  <si>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</si>
  <si>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</si>
  <si>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</si>
  <si>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</si>
  <si>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</si>
  <si>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</si>
  <si>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</si>
  <si>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</si>
  <si>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</si>
  <si>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</si>
  <si>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</si>
  <si>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</si>
  <si>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</si>
  <si>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</si>
  <si>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</si>
  <si>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</si>
  <si>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</si>
  <si>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</si>
  <si>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</si>
  <si>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</si>
  <si>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</si>
  <si>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</si>
  <si>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</si>
  <si>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</si>
  <si>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</si>
  <si>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</si>
  <si>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</si>
  <si>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</si>
  <si>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</si>
  <si>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</si>
  <si>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</si>
  <si>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</si>
  <si>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</si>
  <si>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</si>
  <si>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</si>
  <si>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</si>
  <si>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</si>
  <si>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</si>
  <si>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</si>
  <si>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</si>
  <si>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</si>
  <si>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</si>
  <si>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</si>
  <si>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</si>
  <si>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</si>
  <si>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</si>
  <si>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</si>
  <si>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</si>
  <si>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</si>
  <si>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</si>
  <si>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</si>
  <si>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</si>
  <si>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</si>
  <si>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</si>
  <si>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</si>
  <si>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</si>
  <si>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</si>
  <si>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</si>
  <si>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</si>
  <si>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</si>
  <si>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</si>
  <si>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</si>
  <si>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</si>
  <si>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</si>
  <si>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</si>
  <si>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</si>
  <si>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</si>
  <si>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</si>
  <si>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</si>
  <si>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</si>
  <si>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</si>
  <si>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</si>
  <si>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</si>
  <si>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</si>
  <si>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</si>
  <si>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</si>
  <si>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</si>
  <si>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</si>
  <si>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</si>
  <si>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</si>
  <si>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</si>
  <si>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</si>
  <si>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</si>
  <si>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</si>
  <si>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</si>
  <si>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</si>
  <si>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</si>
  <si>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</si>
  <si>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</si>
  <si>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</si>
  <si>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</si>
  <si>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</si>
  <si>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</si>
  <si>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</si>
  <si>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</si>
  <si>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</si>
  <si>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</si>
  <si>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</si>
  <si>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</si>
  <si>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</si>
  <si>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</si>
  <si>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</si>
  <si>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</si>
  <si>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</si>
  <si>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</si>
  <si>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</si>
  <si>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</si>
  <si>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</si>
  <si>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</si>
  <si>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</si>
  <si>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</si>
  <si>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</si>
  <si>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</si>
  <si>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</si>
  <si>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</si>
  <si>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</si>
  <si>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</si>
  <si>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</si>
  <si>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</si>
  <si>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</si>
  <si>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</si>
  <si>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</si>
  <si>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</si>
  <si>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</si>
  <si>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</si>
  <si>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</si>
  <si>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</si>
  <si>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</si>
  <si>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</si>
  <si>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</si>
  <si>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</si>
  <si>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</si>
  <si>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</si>
  <si>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</si>
  <si>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</si>
  <si>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</si>
  <si>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</si>
  <si>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</si>
  <si>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</si>
  <si>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</si>
  <si>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</si>
  <si>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</si>
  <si>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</si>
  <si>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</si>
  <si>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</si>
  <si>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</si>
  <si>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</si>
  <si>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</si>
  <si>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</si>
  <si>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</si>
  <si>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</si>
  <si>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</si>
  <si>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</si>
  <si>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</si>
  <si>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</si>
  <si>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</si>
  <si>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</si>
  <si>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</si>
  <si>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</si>
  <si>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</si>
  <si>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</si>
  <si>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</si>
  <si>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</si>
  <si>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</si>
  <si>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</si>
  <si>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</si>
  <si>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</si>
  <si>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</si>
  <si>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</si>
  <si>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</si>
  <si>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</si>
  <si>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</si>
  <si>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</si>
  <si>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</si>
  <si>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</si>
  <si>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</si>
  <si>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</si>
  <si>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</si>
  <si>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</si>
  <si>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</si>
  <si>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</si>
  <si>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</si>
  <si>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</si>
  <si>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</si>
  <si>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</si>
  <si>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</si>
  <si>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</si>
  <si>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</si>
  <si>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</si>
  <si>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</si>
  <si>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</si>
  <si>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</si>
  <si>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</si>
  <si>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</si>
  <si>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</si>
  <si>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</si>
  <si>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</si>
  <si>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</si>
  <si>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</si>
  <si>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</si>
  <si>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</si>
  <si>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</si>
  <si>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</si>
  <si>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</si>
  <si>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</si>
  <si>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</si>
  <si>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</si>
  <si>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</si>
  <si>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</si>
  <si>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</si>
  <si>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</si>
  <si>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</si>
  <si>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</si>
  <si>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</si>
  <si>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</si>
  <si>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</si>
  <si>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</si>
  <si>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</si>
  <si>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</si>
  <si>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</si>
  <si>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</si>
  <si>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</si>
  <si>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</si>
  <si>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</si>
  <si>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</si>
  <si>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</si>
  <si>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</si>
  <si>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</si>
  <si>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</si>
  <si>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</si>
  <si>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</si>
  <si>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</si>
  <si>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</si>
  <si>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</si>
  <si>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</si>
  <si>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</si>
  <si>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</si>
  <si>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</si>
  <si>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</si>
  <si>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</si>
  <si>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</si>
  <si>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</si>
  <si>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</si>
  <si>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</si>
  <si>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</si>
  <si>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</si>
  <si>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</si>
  <si>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</si>
  <si>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</si>
  <si>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</si>
  <si>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</si>
  <si>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</si>
  <si>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</si>
  <si>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</si>
  <si>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</si>
  <si>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</si>
  <si>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</si>
  <si>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</si>
  <si>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</si>
  <si>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</si>
  <si>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</si>
  <si>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</si>
  <si>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</si>
  <si>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</si>
  <si>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</si>
  <si>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</si>
  <si>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</si>
  <si>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</si>
  <si>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</si>
  <si>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</si>
  <si>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</si>
  <si>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</si>
  <si>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</si>
  <si>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</si>
  <si>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</si>
  <si>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</si>
  <si>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</si>
  <si>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</si>
  <si>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</si>
  <si>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</si>
  <si>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</si>
  <si>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</si>
  <si>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</si>
  <si>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</si>
  <si>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</si>
  <si>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</si>
  <si>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</si>
  <si>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</si>
  <si>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</si>
  <si>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</si>
  <si>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</si>
  <si>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</si>
  <si>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</si>
  <si>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</si>
  <si>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</si>
  <si>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</si>
  <si>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</si>
  <si>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</si>
  <si>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</si>
  <si>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</si>
  <si>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</si>
  <si>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</si>
  <si>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</si>
  <si>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</si>
  <si>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</si>
  <si>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</si>
  <si>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</si>
  <si>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</si>
  <si>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</si>
  <si>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</si>
  <si>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</si>
  <si>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</si>
  <si>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</si>
  <si>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</si>
  <si>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</si>
  <si>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</si>
  <si>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</si>
  <si>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</si>
  <si>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</si>
  <si>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</si>
  <si>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</si>
  <si>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</si>
  <si>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</si>
  <si>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</si>
  <si>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</si>
  <si>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</si>
  <si>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</si>
  <si>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</si>
  <si>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</si>
  <si>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</si>
  <si>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</si>
  <si>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</si>
  <si>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</si>
  <si>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</si>
  <si>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</si>
  <si>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</si>
  <si>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</si>
  <si>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</si>
  <si>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</si>
  <si>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</si>
  <si>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</si>
  <si>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</si>
  <si>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</si>
  <si>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</si>
  <si>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</si>
  <si>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</si>
  <si>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</si>
  <si>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</si>
  <si>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</si>
  <si>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</si>
  <si>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</si>
  <si>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</si>
  <si>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</si>
  <si>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</si>
  <si>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</si>
  <si>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</si>
  <si>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</si>
  <si>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</si>
  <si>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</si>
  <si>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</si>
  <si>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</si>
  <si>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</si>
  <si>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</si>
  <si>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</si>
  <si>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</si>
  <si>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</si>
  <si>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</si>
  <si>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</si>
  <si>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</si>
  <si>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</si>
  <si>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</si>
  <si>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</si>
  <si>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</si>
  <si>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</si>
  <si>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</si>
  <si>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</si>
  <si>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</si>
  <si>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</si>
  <si>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</si>
  <si>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</si>
  <si>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</si>
  <si>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</si>
  <si>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</si>
  <si>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</si>
  <si>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</si>
  <si>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</si>
  <si>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</si>
  <si>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</si>
  <si>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</si>
  <si>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</si>
  <si>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</si>
  <si>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</si>
  <si>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</si>
  <si>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</si>
  <si>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</si>
  <si>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</si>
  <si>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</si>
  <si>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</si>
  <si>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</si>
  <si>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</si>
  <si>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</si>
  <si>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</si>
  <si>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</si>
  <si>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</si>
  <si>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</si>
  <si>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</si>
  <si>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</si>
  <si>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</si>
  <si>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</si>
  <si>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</si>
  <si>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</si>
  <si>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</si>
  <si>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</si>
  <si>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</si>
  <si>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</si>
  <si>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</si>
  <si>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</si>
  <si>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</si>
  <si>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</si>
  <si>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</si>
  <si>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</si>
  <si>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</si>
  <si>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</si>
  <si>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</si>
  <si>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</si>
  <si>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</si>
  <si>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</si>
  <si>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</si>
  <si>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</si>
  <si>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</si>
  <si>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</si>
  <si>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</si>
  <si>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</si>
  <si>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</si>
  <si>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</si>
  <si>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</si>
  <si>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</si>
  <si>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</si>
  <si>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</si>
  <si>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</si>
  <si>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</si>
  <si>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</si>
  <si>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</si>
  <si>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</si>
  <si>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</si>
  <si>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</si>
  <si>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</si>
  <si>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</si>
  <si>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</si>
  <si>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</si>
  <si>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</si>
  <si>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</si>
  <si>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</si>
  <si>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</si>
  <si>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</si>
  <si>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</si>
  <si>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</si>
  <si>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</si>
  <si>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</si>
  <si>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</si>
  <si>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</si>
  <si>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</si>
  <si>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</si>
  <si>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</si>
  <si>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</si>
  <si>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</si>
  <si>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</si>
  <si>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</si>
  <si>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</si>
  <si>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</si>
  <si>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</si>
  <si>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</si>
  <si>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</si>
  <si>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</si>
  <si>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</si>
  <si>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</si>
  <si>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</si>
  <si>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</si>
  <si>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</si>
  <si>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</si>
  <si>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</si>
  <si>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</si>
  <si>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</si>
  <si>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</si>
  <si>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</si>
  <si>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</si>
  <si>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</si>
  <si>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</si>
  <si>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</si>
  <si>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</si>
  <si>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</si>
  <si>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</si>
  <si>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</si>
  <si>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</si>
  <si>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</si>
  <si>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</si>
  <si>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</si>
  <si>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</si>
  <si>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</si>
  <si>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</si>
  <si>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</si>
  <si>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</si>
  <si>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</si>
  <si>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</si>
  <si>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</si>
  <si>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</si>
  <si>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</si>
  <si>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</si>
  <si>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</si>
  <si>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</si>
  <si>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</si>
  <si>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</si>
  <si>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</si>
  <si>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</si>
  <si>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</si>
  <si>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</si>
  <si>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</si>
  <si>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</si>
  <si>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</si>
  <si>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</si>
  <si>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</si>
  <si>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</si>
  <si>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</si>
  <si>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</si>
  <si>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</si>
  <si>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</si>
  <si>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</si>
  <si>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</si>
  <si>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</si>
  <si>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</si>
  <si>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</si>
  <si>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</si>
  <si>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</si>
  <si>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</si>
  <si>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</si>
  <si>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</si>
  <si>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</si>
  <si>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</si>
  <si>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</si>
  <si>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</si>
  <si>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</si>
  <si>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</si>
  <si>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</si>
  <si>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</si>
  <si>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</si>
  <si>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</si>
  <si>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</si>
  <si>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</si>
  <si>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</si>
  <si>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</si>
  <si>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</si>
  <si>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</si>
  <si>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</si>
  <si>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</si>
  <si>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</si>
  <si>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</si>
  <si>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</si>
  <si>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</si>
  <si>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</si>
  <si>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</si>
  <si>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</si>
  <si>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</si>
  <si>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</si>
  <si>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</si>
  <si>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</si>
  <si>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</si>
  <si>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</si>
  <si>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</si>
  <si>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</si>
  <si>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</si>
  <si>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</si>
  <si>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</si>
  <si>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</si>
  <si>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</si>
  <si>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</si>
  <si>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</si>
  <si>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</si>
  <si>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</si>
  <si>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</si>
  <si>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</si>
  <si>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</si>
  <si>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</si>
  <si>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</si>
  <si>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</si>
  <si>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</si>
  <si>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</si>
  <si>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</si>
  <si>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</si>
  <si>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</si>
  <si>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</si>
  <si>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</si>
  <si>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</si>
  <si>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</si>
  <si>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</si>
  <si>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</si>
  <si>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</si>
  <si>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</si>
  <si>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</si>
  <si>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</si>
  <si>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</si>
  <si>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</si>
  <si>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</si>
  <si>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</si>
  <si>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</si>
  <si>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</si>
  <si>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</si>
  <si>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</si>
  <si>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</si>
  <si>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</si>
  <si>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</si>
  <si>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</si>
  <si>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</si>
  <si>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</si>
  <si>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</si>
  <si>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</si>
  <si>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</si>
  <si>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</si>
  <si>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</si>
  <si>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</si>
  <si>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</si>
  <si>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</si>
  <si>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</si>
  <si>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</si>
  <si>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</si>
  <si>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</si>
  <si>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</si>
  <si>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</si>
  <si>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</si>
  <si>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</si>
  <si>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</si>
  <si>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</si>
  <si>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</si>
  <si>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</si>
  <si>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</si>
  <si>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</si>
  <si>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</si>
  <si>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</si>
  <si>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</si>
  <si>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</si>
  <si>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</si>
  <si>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</si>
  <si>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</si>
  <si>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</si>
  <si>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</si>
  <si>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</si>
  <si>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</si>
  <si>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</si>
  <si>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</si>
  <si>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</si>
  <si>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</si>
  <si>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</si>
  <si>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</si>
  <si>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</si>
  <si>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</si>
  <si>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</si>
  <si>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</si>
  <si>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</si>
  <si>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</si>
  <si>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</si>
  <si>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</si>
  <si>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</si>
  <si>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</si>
  <si>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</si>
  <si>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</si>
  <si>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</si>
  <si>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</si>
  <si>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</si>
  <si>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</si>
  <si>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</si>
  <si>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</si>
  <si>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</si>
  <si>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</si>
  <si>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</si>
  <si>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</si>
  <si>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</si>
  <si>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</si>
  <si>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</si>
  <si>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</si>
  <si>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</si>
  <si>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</si>
  <si>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</si>
  <si>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</si>
  <si>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</si>
  <si>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</si>
  <si>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</si>
  <si>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</si>
  <si>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</si>
  <si>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</si>
  <si>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</si>
  <si>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</si>
  <si>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</si>
  <si>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</si>
  <si>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</si>
  <si>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</si>
  <si>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</si>
  <si>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</si>
  <si>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</si>
  <si>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</si>
  <si>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</si>
  <si>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</si>
  <si>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</si>
  <si>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</si>
  <si>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</si>
  <si>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</si>
  <si>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</si>
  <si>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</si>
  <si>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</si>
  <si>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</si>
  <si>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</si>
  <si>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</si>
  <si>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</si>
  <si>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</si>
  <si>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</si>
  <si>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</si>
  <si>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</si>
  <si>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</si>
  <si>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</si>
  <si>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</si>
  <si>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</si>
  <si>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</si>
  <si>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</si>
  <si>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</si>
  <si>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</si>
  <si>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</si>
  <si>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</si>
  <si>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</si>
  <si>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</si>
  <si>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</si>
  <si>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</si>
  <si>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</si>
  <si>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</si>
  <si>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</si>
  <si>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</si>
  <si>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</si>
  <si>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</si>
  <si>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</si>
  <si>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</si>
  <si>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</si>
  <si>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</si>
  <si>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</si>
  <si>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</si>
  <si>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</si>
  <si>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</si>
  <si>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</si>
  <si>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</si>
  <si>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</si>
  <si>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</si>
  <si>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</si>
  <si>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</si>
  <si>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</si>
  <si>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</si>
  <si>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</si>
  <si>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</si>
  <si>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</si>
  <si>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</si>
  <si>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</si>
  <si>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</si>
  <si>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</si>
  <si>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</si>
  <si>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</si>
  <si>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</si>
  <si>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</si>
  <si>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</si>
  <si>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</si>
  <si>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</si>
  <si>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</si>
  <si>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</si>
  <si>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</si>
  <si>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</si>
  <si>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</si>
  <si>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</si>
  <si>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</si>
  <si>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</si>
  <si>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</si>
  <si>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</si>
  <si>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</si>
  <si>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</si>
  <si>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</si>
  <si>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</si>
  <si>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</si>
  <si>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</si>
  <si>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</si>
  <si>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</si>
  <si>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</si>
  <si>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</si>
  <si>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</si>
  <si>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</si>
  <si>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</si>
  <si>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</si>
  <si>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</si>
  <si>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</si>
  <si>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</si>
  <si>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</si>
  <si>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</si>
  <si>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</si>
  <si>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</si>
  <si>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</si>
  <si>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</si>
  <si>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</si>
  <si>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</si>
  <si>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</si>
  <si>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</si>
  <si>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</si>
  <si>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</si>
  <si>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</si>
  <si>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</si>
  <si>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</si>
  <si>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</si>
  <si>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</si>
  <si>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</si>
  <si>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</si>
  <si>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</si>
  <si>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</si>
  <si>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</si>
  <si>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</si>
  <si>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</si>
  <si>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</si>
  <si>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</si>
  <si>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</si>
  <si>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</si>
  <si>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</si>
  <si>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</si>
  <si>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</si>
  <si>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</si>
  <si>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</si>
  <si>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</si>
  <si>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</si>
  <si>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</si>
  <si>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</si>
  <si>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</si>
  <si>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</si>
  <si>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</si>
  <si>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</si>
  <si>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</si>
  <si>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</si>
  <si>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</si>
  <si>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</si>
  <si>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</si>
  <si>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</si>
  <si>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</si>
  <si>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</si>
  <si>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</si>
  <si>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</si>
  <si>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</si>
  <si>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</si>
  <si>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</si>
  <si>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</si>
  <si>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</si>
  <si>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</si>
  <si>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</si>
  <si>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</si>
  <si>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</si>
  <si>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</si>
  <si>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</si>
  <si>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</si>
  <si>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</si>
  <si>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</si>
  <si>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</si>
  <si>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</si>
  <si>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</si>
  <si>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</si>
  <si>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</si>
  <si>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</si>
  <si>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</si>
  <si>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</si>
  <si>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</si>
  <si>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</si>
  <si>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</si>
  <si>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</si>
  <si>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</si>
  <si>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</si>
  <si>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</si>
  <si>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</si>
  <si>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</si>
  <si>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</si>
  <si>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</si>
  <si>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</si>
  <si>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</si>
  <si>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</si>
  <si>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</si>
  <si>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</si>
  <si>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</si>
  <si>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</si>
  <si>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</si>
  <si>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</si>
  <si>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</si>
  <si>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</si>
  <si>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</si>
  <si>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</si>
  <si>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</si>
  <si>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</si>
  <si>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</si>
  <si>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</si>
  <si>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</si>
  <si>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</si>
  <si>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</si>
  <si>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</si>
  <si>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</si>
  <si>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</si>
  <si>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</si>
  <si>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</si>
  <si>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</si>
  <si>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</si>
  <si>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</si>
  <si>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</si>
  <si>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</si>
  <si>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</si>
  <si>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</si>
  <si>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</si>
  <si>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</si>
  <si>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</si>
  <si>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</si>
  <si>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</si>
  <si>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</si>
  <si>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</si>
  <si>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</si>
  <si>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</si>
  <si>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</si>
  <si>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</si>
  <si>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</si>
  <si>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</si>
  <si>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</si>
  <si>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</si>
  <si>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</si>
  <si>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</si>
  <si>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</si>
  <si>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</si>
  <si>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</si>
  <si>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</si>
  <si>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</si>
  <si>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</si>
  <si>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</si>
  <si>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</si>
  <si>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</si>
  <si>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</si>
  <si>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</si>
  <si>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</si>
  <si>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</si>
  <si>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</si>
  <si>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</si>
  <si>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</si>
  <si>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</si>
  <si>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</si>
  <si>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</si>
  <si>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</si>
  <si>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</si>
  <si>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</si>
  <si>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</si>
  <si>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</si>
  <si>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</si>
  <si>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</si>
  <si>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</si>
  <si>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</si>
  <si>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</si>
  <si>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</si>
  <si>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</si>
  <si>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</si>
  <si>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</si>
  <si>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</si>
  <si>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</si>
  <si>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</si>
  <si>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</si>
  <si>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</si>
  <si>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</si>
  <si>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</si>
  <si>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</si>
  <si>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</si>
  <si>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</si>
  <si>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</si>
  <si>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</si>
  <si>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</si>
  <si>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</si>
  <si>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</si>
  <si>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</si>
  <si>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</si>
  <si>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</si>
  <si>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</si>
  <si>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</si>
  <si>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</si>
  <si>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</si>
  <si>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</si>
  <si>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</si>
  <si>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</si>
  <si>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</si>
  <si>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</si>
  <si>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</si>
  <si>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</si>
  <si>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</si>
  <si>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</si>
  <si>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</si>
  <si>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</si>
  <si>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</si>
  <si>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</si>
  <si>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</si>
  <si>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</si>
  <si>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</si>
  <si>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</si>
  <si>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</si>
  <si>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</si>
  <si>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</si>
  <si>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</si>
  <si>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</si>
  <si>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</si>
  <si>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</si>
  <si>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</si>
  <si>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</si>
  <si>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</si>
  <si>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</si>
  <si>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</si>
  <si>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</si>
  <si>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</si>
  <si>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</si>
  <si>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</si>
  <si>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</si>
  <si>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</si>
  <si>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</si>
  <si>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</si>
  <si>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</si>
  <si>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</si>
  <si>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</si>
  <si>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</si>
  <si>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</si>
  <si>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</si>
  <si>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</si>
  <si>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</si>
  <si>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</si>
  <si>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</si>
  <si>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</si>
  <si>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</si>
  <si>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</si>
  <si>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</si>
  <si>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</si>
  <si>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</si>
  <si>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</si>
  <si>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</si>
  <si>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</si>
  <si>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</si>
  <si>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</si>
  <si>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</si>
  <si>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</si>
  <si>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</si>
  <si>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</si>
  <si>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</si>
  <si>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</si>
  <si>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</si>
  <si>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</si>
  <si>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</si>
  <si>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</si>
  <si>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</si>
  <si>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</si>
  <si>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</si>
  <si>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</si>
  <si>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</si>
  <si>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</si>
  <si>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</si>
  <si>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</si>
  <si>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</si>
  <si>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</si>
  <si>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</si>
  <si>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</si>
  <si>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</si>
  <si>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</si>
  <si>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</si>
  <si>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</si>
  <si>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</si>
  <si>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</si>
  <si>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</si>
  <si>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</si>
  <si>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</si>
  <si>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</si>
  <si>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</si>
  <si>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</si>
  <si>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</si>
  <si>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</si>
  <si>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</si>
  <si>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</si>
  <si>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</si>
  <si>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</si>
  <si>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</si>
  <si>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</si>
  <si>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</si>
  <si>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</si>
  <si>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</si>
  <si>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</si>
  <si>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</si>
  <si>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</si>
  <si>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</si>
  <si>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</si>
  <si>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</si>
  <si>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</si>
  <si>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</si>
  <si>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</si>
  <si>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</si>
  <si>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</si>
  <si>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</si>
  <si>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</si>
  <si>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</si>
  <si>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</si>
  <si>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</si>
  <si>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</si>
  <si>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</si>
  <si>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</si>
  <si>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</si>
  <si>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</si>
  <si>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</si>
  <si>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</si>
  <si>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</si>
  <si>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</si>
  <si>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</si>
  <si>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</si>
  <si>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</si>
  <si>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</si>
  <si>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</si>
  <si>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</si>
  <si>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</si>
  <si>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</si>
  <si>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</si>
  <si>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</si>
  <si>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</si>
  <si>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</si>
  <si>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</si>
  <si>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</si>
  <si>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</si>
  <si>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</si>
  <si>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</si>
  <si>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</si>
  <si>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</si>
  <si>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</si>
  <si>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</si>
  <si>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</si>
  <si>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</si>
  <si>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</si>
  <si>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</si>
  <si>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</si>
  <si>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</si>
  <si>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</si>
  <si>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</si>
  <si>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</si>
  <si>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</si>
  <si>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</si>
  <si>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</si>
  <si>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</si>
  <si>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</si>
  <si>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</si>
  <si>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</si>
  <si>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</si>
  <si>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</si>
  <si>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</si>
  <si>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</si>
  <si>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</si>
  <si>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</si>
  <si>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</si>
  <si>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</si>
  <si>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</si>
  <si>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</si>
  <si>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</si>
  <si>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</si>
  <si>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</si>
  <si>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</si>
  <si>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</si>
  <si>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</si>
  <si>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</si>
  <si>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</si>
  <si>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</si>
  <si>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</si>
  <si>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</si>
  <si>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</si>
  <si>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</si>
  <si>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</si>
  <si>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</si>
  <si>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</si>
  <si>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</si>
  <si>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</si>
  <si>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</si>
  <si>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</si>
  <si>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</si>
  <si>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</si>
  <si>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</si>
  <si>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</si>
  <si>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</si>
  <si>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</si>
  <si>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</si>
  <si>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</si>
  <si>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</si>
  <si>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</si>
  <si>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</si>
  <si>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</si>
  <si>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</si>
  <si>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</si>
  <si>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</si>
  <si>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</si>
  <si>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</si>
  <si>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</si>
  <si>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</si>
  <si>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</si>
  <si>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</si>
  <si>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</si>
  <si>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</si>
  <si>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</si>
  <si>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</si>
  <si>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</si>
  <si>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</si>
  <si>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</si>
  <si>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</si>
  <si>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</si>
  <si>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</si>
  <si>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</si>
  <si>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</si>
  <si>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</si>
  <si>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</si>
  <si>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</si>
  <si>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</si>
  <si>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</si>
  <si>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</si>
  <si>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</si>
  <si>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</si>
  <si>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</si>
  <si>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</si>
  <si>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</si>
  <si>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</si>
  <si>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</si>
  <si>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</si>
  <si>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</si>
  <si>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</si>
  <si>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</si>
  <si>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</si>
  <si>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</si>
  <si>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</si>
  <si>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</si>
  <si>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</si>
  <si>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</si>
  <si>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</si>
  <si>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</si>
  <si>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</si>
  <si>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</si>
  <si>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</si>
  <si>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</si>
  <si>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</si>
  <si>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</si>
  <si>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</si>
  <si>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</si>
  <si>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</si>
  <si>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</si>
  <si>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</si>
  <si>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</si>
  <si>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</si>
  <si>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</si>
  <si>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</si>
  <si>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</si>
  <si>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</si>
  <si>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</si>
  <si>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</si>
  <si>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</si>
  <si>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</si>
  <si>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</si>
  <si>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</si>
  <si>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</si>
  <si>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</si>
  <si>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</si>
  <si>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</si>
  <si>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</si>
  <si>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</si>
  <si>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</si>
  <si>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</si>
  <si>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</si>
  <si>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</si>
  <si>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</si>
  <si>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</si>
  <si>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</si>
  <si>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</si>
  <si>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</si>
  <si>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</si>
  <si>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</si>
  <si>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</si>
  <si>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</si>
  <si>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</si>
  <si>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</si>
  <si>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</si>
  <si>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</si>
  <si>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</si>
  <si>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</si>
  <si>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</si>
  <si>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</si>
  <si>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</si>
  <si>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</si>
  <si>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</si>
  <si>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</si>
  <si>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</si>
  <si>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</si>
  <si>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</si>
  <si>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</si>
  <si>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</si>
  <si>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</si>
  <si>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</si>
  <si>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</si>
  <si>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</si>
  <si>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</si>
  <si>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</si>
  <si>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</si>
  <si>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</si>
  <si>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</si>
  <si>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</si>
  <si>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</si>
  <si>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</si>
  <si>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</si>
  <si>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</si>
  <si>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</si>
  <si>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</si>
  <si>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</si>
  <si>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</si>
  <si>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</si>
  <si>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</si>
  <si>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</si>
  <si>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</si>
  <si>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</si>
  <si>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</si>
  <si>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</si>
  <si>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</si>
  <si>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</si>
  <si>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</si>
  <si>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</si>
  <si>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</si>
  <si>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</si>
  <si>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</si>
  <si>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</si>
  <si>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</si>
  <si>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</si>
  <si>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</si>
  <si>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</si>
  <si>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</si>
  <si>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</si>
  <si>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</si>
  <si>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</si>
  <si>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</si>
  <si>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</si>
  <si>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</si>
  <si>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</si>
  <si>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</si>
  <si>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</si>
  <si>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</si>
  <si>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</si>
  <si>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</si>
  <si>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</si>
  <si>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</si>
  <si>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</si>
  <si>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</si>
  <si>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</si>
  <si>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</si>
  <si>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</si>
  <si>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</si>
  <si>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</si>
  <si>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</si>
  <si>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</si>
  <si>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</si>
  <si>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</si>
  <si>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</si>
  <si>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</si>
  <si>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</si>
  <si>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</si>
  <si>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</si>
  <si>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</si>
  <si>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</si>
  <si>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</si>
  <si>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</si>
  <si>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</si>
  <si>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</si>
  <si>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</si>
  <si>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</si>
  <si>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</si>
  <si>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</si>
  <si>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</si>
  <si>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</si>
  <si>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</si>
  <si>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</si>
  <si>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</si>
  <si>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</si>
  <si>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</si>
  <si>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</si>
  <si>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</si>
  <si>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</si>
  <si>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</si>
  <si>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</si>
  <si>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</si>
  <si>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</si>
  <si>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</si>
  <si>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</si>
  <si>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</si>
  <si>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</si>
  <si>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</si>
  <si>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</si>
  <si>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</si>
  <si>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</si>
  <si>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</si>
  <si>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</si>
  <si>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</si>
  <si>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</si>
  <si>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</si>
  <si>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</si>
  <si>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</si>
  <si>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</si>
  <si>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</si>
  <si>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</si>
  <si>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</si>
  <si>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</si>
  <si>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</si>
  <si>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</si>
  <si>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</si>
  <si>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</si>
  <si>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</si>
  <si>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</si>
  <si>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</si>
  <si>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</si>
  <si>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</si>
  <si>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</si>
  <si>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</si>
  <si>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</si>
  <si>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</si>
  <si>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</si>
  <si>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</si>
  <si>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</si>
  <si>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</si>
  <si>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</si>
  <si>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</si>
  <si>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</si>
  <si>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</si>
  <si>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</si>
  <si>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</si>
  <si>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</si>
  <si>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</si>
  <si>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</si>
  <si>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</si>
  <si>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</si>
  <si>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</si>
  <si>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</si>
  <si>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</si>
  <si>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</si>
  <si>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</si>
  <si>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</si>
  <si>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</si>
  <si>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</si>
  <si>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</si>
  <si>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</si>
  <si>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</si>
  <si>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</si>
  <si>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</si>
  <si>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</si>
  <si>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</si>
  <si>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</si>
  <si>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</si>
  <si>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</si>
  <si>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</si>
  <si>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</si>
  <si>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</si>
  <si>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</si>
  <si>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</si>
  <si>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</si>
  <si>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</si>
  <si>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</si>
  <si>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</si>
  <si>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</si>
  <si>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</si>
  <si>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</si>
  <si>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</si>
  <si>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</si>
  <si>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</si>
  <si>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</si>
  <si>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</si>
  <si>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</si>
  <si>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</si>
  <si>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</si>
  <si>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</si>
  <si>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</si>
  <si>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</si>
  <si>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</si>
  <si>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</si>
  <si>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</si>
  <si>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</si>
  <si>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</si>
  <si>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</si>
  <si>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</si>
  <si>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</si>
  <si>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</si>
  <si>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</si>
  <si>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</si>
  <si>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</si>
  <si>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</si>
  <si>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</si>
  <si>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</si>
  <si>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</si>
  <si>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</si>
  <si>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</si>
  <si>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</si>
  <si>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</si>
  <si>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</si>
  <si>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</si>
  <si>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</si>
  <si>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</si>
  <si>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</si>
  <si>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</si>
  <si>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</si>
  <si>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</si>
  <si>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</si>
  <si>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</si>
  <si>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</si>
  <si>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</si>
  <si>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</si>
  <si>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</si>
  <si>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</si>
  <si>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</si>
  <si>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</si>
  <si>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</si>
  <si>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</si>
  <si>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</si>
  <si>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</si>
  <si>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</si>
  <si>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</si>
  <si>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</si>
  <si>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</si>
  <si>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</si>
  <si>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</si>
  <si>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</si>
  <si>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</si>
  <si>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</si>
  <si>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</si>
  <si>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</si>
  <si>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</si>
  <si>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</si>
  <si>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</si>
  <si>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</si>
  <si>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</si>
  <si>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</si>
  <si>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</si>
  <si>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</si>
  <si>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</si>
  <si>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</si>
  <si>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</si>
  <si>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</si>
  <si>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</si>
  <si>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</si>
  <si>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</si>
  <si>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</si>
  <si>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</si>
  <si>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</si>
  <si>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</si>
  <si>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</si>
  <si>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</si>
  <si>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</si>
  <si>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</si>
  <si>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</si>
  <si>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</si>
  <si>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</si>
  <si>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</si>
  <si>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</si>
  <si>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</si>
  <si>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</si>
  <si>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</si>
  <si>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</si>
  <si>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</si>
  <si>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</si>
  <si>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</si>
  <si>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</si>
  <si>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</si>
  <si>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</si>
  <si>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</si>
  <si>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</si>
  <si>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</si>
  <si>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</si>
  <si>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</si>
  <si>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</si>
  <si>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</si>
  <si>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</si>
  <si>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</si>
  <si>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</si>
  <si>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</si>
  <si>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</si>
  <si>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</si>
  <si>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</si>
  <si>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</si>
  <si>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</si>
  <si>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</si>
  <si>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</si>
  <si>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</si>
  <si>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</si>
  <si>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</si>
  <si>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</si>
  <si>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</si>
  <si>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</si>
  <si>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</si>
  <si>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</si>
  <si>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</si>
  <si>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</si>
  <si>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</si>
  <si>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</si>
  <si>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</si>
  <si>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</si>
  <si>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</si>
  <si>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</si>
  <si>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</si>
  <si>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</si>
  <si>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</si>
  <si>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</si>
  <si>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</si>
  <si>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</si>
  <si>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</si>
  <si>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</si>
  <si>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</si>
  <si>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</si>
  <si>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</si>
  <si>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</si>
  <si>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</si>
  <si>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</si>
  <si>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</si>
  <si>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</si>
  <si>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</si>
  <si>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</si>
  <si>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</si>
  <si>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</si>
  <si>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</si>
  <si>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</si>
  <si>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</si>
  <si>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</si>
  <si>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</si>
  <si>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</si>
  <si>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</si>
  <si>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</si>
  <si>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</si>
  <si>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</si>
  <si>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</si>
  <si>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</si>
  <si>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</si>
  <si>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</si>
  <si>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</si>
  <si>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</si>
  <si>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</si>
  <si>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</si>
  <si>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</si>
  <si>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</si>
  <si>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</si>
  <si>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</si>
  <si>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</si>
  <si>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</si>
  <si>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</si>
  <si>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</si>
  <si>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</si>
  <si>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</si>
  <si>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</si>
  <si>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</si>
  <si>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</si>
  <si>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</si>
  <si>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</si>
  <si>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</si>
  <si>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</si>
  <si>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</si>
  <si>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</si>
  <si>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</si>
  <si>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</si>
  <si>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</si>
  <si>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</si>
  <si>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</si>
  <si>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</si>
  <si>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</si>
  <si>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</si>
  <si>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</si>
  <si>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</si>
  <si>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</si>
  <si>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</si>
  <si>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</si>
  <si>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</si>
  <si>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</si>
  <si>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</si>
  <si>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</si>
  <si>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</si>
  <si>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</si>
  <si>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</si>
  <si>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</si>
  <si>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</si>
  <si>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</si>
  <si>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</si>
  <si>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</si>
  <si>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</si>
  <si>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</si>
  <si>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</si>
  <si>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</si>
  <si>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</si>
  <si>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</si>
  <si>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</si>
  <si>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</si>
  <si>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</si>
  <si>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</si>
  <si>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</si>
  <si>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</si>
  <si>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</si>
  <si>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</si>
  <si>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</si>
  <si>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</si>
  <si>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</si>
  <si>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</si>
  <si>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</si>
  <si>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</si>
  <si>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</si>
  <si>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</si>
  <si>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</si>
  <si>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</si>
  <si>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</si>
  <si>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</si>
  <si>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</si>
  <si>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</si>
  <si>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</si>
  <si>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</si>
  <si>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</si>
  <si>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</si>
  <si>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</si>
  <si>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</si>
  <si>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</si>
  <si>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</si>
  <si>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</si>
  <si>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</si>
  <si>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</si>
  <si>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</si>
  <si>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</si>
  <si>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</si>
  <si>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</si>
  <si>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</si>
  <si>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</si>
  <si>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</si>
  <si>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</si>
  <si>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</si>
  <si>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</si>
  <si>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</si>
  <si>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</si>
  <si>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</si>
  <si>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</si>
  <si>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</si>
  <si>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</si>
  <si>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</si>
  <si>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</si>
  <si>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</si>
  <si>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</si>
  <si>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</si>
  <si>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</si>
  <si>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</si>
  <si>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</si>
  <si>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</si>
  <si>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</si>
  <si>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</si>
  <si>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</si>
  <si>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</si>
  <si>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</si>
  <si>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</si>
  <si>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</si>
  <si>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</si>
  <si>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</si>
  <si>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</si>
  <si>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</si>
  <si>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</si>
  <si>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</si>
  <si>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</si>
  <si>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</si>
  <si>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</si>
  <si>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</si>
  <si>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</si>
  <si>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</si>
  <si>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</si>
  <si>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</si>
  <si>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</si>
  <si>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</si>
  <si>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</si>
  <si>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</si>
  <si>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</si>
  <si>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</si>
  <si>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</si>
  <si>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</si>
  <si>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</si>
  <si>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</si>
  <si>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</si>
  <si>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</si>
  <si>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</si>
  <si>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</si>
  <si>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</si>
  <si>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</si>
  <si>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</si>
  <si>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</si>
  <si>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</si>
  <si>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</si>
  <si>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</si>
  <si>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</si>
  <si>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</si>
  <si>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</si>
  <si>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</si>
  <si>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</si>
  <si>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</si>
  <si>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</si>
  <si>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</si>
  <si>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</si>
  <si>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</si>
  <si>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</si>
  <si>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</si>
  <si>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</si>
  <si>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</si>
  <si>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</si>
  <si>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</si>
  <si>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</si>
  <si>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</si>
  <si>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</si>
  <si>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</si>
  <si>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</si>
  <si>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</si>
  <si>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</si>
  <si>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</si>
  <si>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</si>
  <si>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</si>
  <si>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</si>
  <si>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</si>
  <si>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</si>
  <si>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</si>
  <si>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</si>
  <si>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</si>
  <si>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</si>
  <si>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</si>
  <si>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</si>
  <si>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</si>
  <si>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</si>
  <si>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</si>
  <si>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</si>
  <si>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</si>
  <si>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</si>
  <si>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</si>
  <si>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</si>
  <si>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</si>
  <si>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</si>
  <si>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</si>
  <si>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</si>
  <si>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</si>
  <si>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</si>
  <si>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</si>
  <si>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</si>
  <si>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</si>
  <si>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</si>
  <si>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</si>
  <si>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</si>
  <si>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</si>
  <si>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</si>
  <si>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</si>
  <si>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</si>
  <si>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</si>
  <si>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</si>
  <si>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</si>
  <si>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</si>
  <si>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</si>
  <si>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</si>
  <si>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</si>
  <si>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</si>
  <si>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</si>
  <si>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</si>
  <si>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</si>
  <si>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</si>
  <si>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</si>
  <si>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</si>
  <si>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</si>
  <si>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</si>
  <si>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</si>
  <si>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</si>
  <si>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</si>
  <si>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</si>
  <si>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</si>
  <si>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</si>
  <si>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</si>
  <si>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</si>
  <si>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</si>
  <si>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</si>
  <si>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</si>
  <si>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</si>
  <si>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</si>
  <si>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</si>
  <si>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</si>
  <si>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</si>
  <si>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</si>
  <si>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</si>
  <si>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</si>
  <si>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</si>
  <si>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</si>
  <si>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</si>
  <si>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</si>
  <si>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</si>
  <si>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</si>
  <si>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</si>
  <si>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</si>
  <si>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</si>
  <si>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</si>
  <si>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</si>
  <si>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</si>
  <si>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</si>
  <si>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</si>
  <si>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</si>
  <si>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</si>
  <si>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</si>
  <si>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</si>
  <si>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</si>
  <si>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</si>
  <si>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</si>
  <si>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</si>
  <si>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</si>
  <si>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</si>
  <si>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</si>
  <si>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</si>
  <si>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</si>
  <si>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</si>
  <si>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</si>
  <si>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</si>
  <si>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</si>
  <si>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</si>
  <si>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</si>
  <si>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</si>
  <si>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</si>
  <si>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</si>
  <si>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</si>
  <si>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</si>
  <si>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</si>
  <si>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</si>
  <si>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</si>
  <si>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</si>
  <si>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</si>
  <si>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</si>
  <si>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</si>
  <si>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</si>
  <si>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</si>
  <si>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</si>
  <si>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</si>
  <si>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</si>
  <si>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</si>
  <si>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</si>
  <si>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</si>
  <si>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</si>
  <si>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</si>
  <si>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</si>
  <si>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</si>
  <si>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</si>
  <si>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</si>
  <si>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</si>
  <si>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</si>
  <si>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</si>
  <si>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</si>
  <si>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</si>
  <si>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</si>
  <si>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</si>
  <si>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</si>
  <si>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</si>
  <si>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</si>
  <si>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</si>
  <si>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</si>
  <si>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</si>
  <si>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</si>
  <si>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</si>
  <si>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</si>
  <si>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</si>
  <si>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</si>
  <si>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</si>
  <si>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</si>
  <si>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</si>
  <si>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</si>
  <si>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</si>
  <si>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</si>
  <si>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</si>
  <si>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</si>
  <si>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</si>
  <si>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</si>
  <si>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</si>
  <si>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</si>
  <si>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</si>
  <si>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</si>
  <si>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</si>
  <si>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</si>
  <si>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</si>
  <si>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</si>
  <si>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</si>
  <si>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</si>
  <si>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</si>
  <si>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</si>
  <si>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</si>
  <si>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</si>
  <si>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</si>
  <si>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</si>
  <si>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</si>
  <si>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</si>
  <si>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</si>
  <si>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</si>
  <si>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</si>
  <si>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</si>
  <si>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</si>
  <si>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</si>
  <si>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</si>
  <si>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</si>
  <si>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</si>
  <si>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</si>
  <si>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</si>
  <si>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</si>
  <si>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</si>
  <si>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</si>
  <si>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</si>
  <si>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</si>
  <si>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</si>
  <si>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</si>
  <si>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</si>
  <si>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</si>
  <si>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</si>
  <si>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</si>
  <si>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</si>
  <si>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</si>
  <si>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</si>
  <si>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</si>
  <si>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</si>
  <si>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</si>
  <si>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</si>
  <si>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</si>
  <si>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</si>
  <si>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</si>
  <si>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</si>
  <si>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</si>
  <si>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</si>
  <si>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</si>
  <si>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</si>
  <si>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</si>
  <si>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</si>
  <si>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</si>
  <si>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</si>
  <si>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</si>
  <si>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</si>
  <si>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</si>
  <si>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</si>
  <si>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</si>
  <si>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</si>
  <si>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</si>
  <si>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</si>
  <si>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</si>
  <si>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</si>
  <si>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</si>
  <si>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</si>
  <si>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</si>
  <si>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</si>
  <si>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</si>
  <si>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</si>
  <si>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</si>
  <si>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</si>
  <si>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</si>
  <si>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</si>
  <si>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</si>
  <si>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</si>
  <si>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</si>
  <si>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</si>
  <si>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</si>
  <si>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</si>
  <si>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</si>
  <si>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</si>
  <si>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</si>
  <si>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</si>
  <si>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</si>
  <si>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</si>
  <si>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</si>
  <si>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</si>
  <si>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</si>
  <si>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</si>
  <si>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</si>
  <si>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</si>
  <si>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</si>
  <si>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</si>
  <si>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</si>
  <si>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</si>
  <si>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</si>
  <si>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</si>
  <si>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</si>
  <si>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</si>
  <si>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</si>
  <si>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</si>
  <si>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</si>
  <si>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</si>
  <si>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</si>
  <si>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</si>
  <si>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</si>
  <si>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</si>
  <si>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</si>
  <si>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</si>
  <si>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</si>
  <si>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</si>
  <si>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</si>
  <si>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</si>
  <si>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</si>
  <si>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</si>
  <si>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</si>
  <si>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</si>
  <si>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</si>
  <si>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</si>
  <si>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</si>
  <si>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</si>
  <si>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</si>
  <si>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</si>
  <si>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</si>
  <si>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</si>
  <si>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</si>
  <si>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</si>
  <si>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</si>
  <si>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</si>
  <si>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</si>
  <si>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</si>
  <si>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</si>
  <si>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</si>
  <si>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</si>
  <si>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</si>
  <si>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</si>
  <si>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</si>
  <si>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</si>
  <si>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</si>
  <si>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</si>
  <si>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</si>
  <si>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</si>
  <si>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</si>
  <si>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</si>
  <si>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</si>
  <si>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</si>
  <si>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</si>
  <si>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</si>
  <si>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</si>
  <si>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</si>
  <si>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</si>
  <si>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</si>
  <si>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</si>
  <si>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</si>
  <si>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</si>
  <si>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</si>
  <si>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</si>
  <si>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</si>
  <si>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</si>
  <si>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</si>
  <si>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</si>
  <si>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</si>
  <si>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</si>
  <si>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</si>
  <si>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</si>
  <si>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</si>
  <si>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</si>
  <si>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</si>
  <si>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</si>
  <si>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</si>
  <si>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</si>
  <si>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</si>
  <si>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</si>
  <si>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</si>
  <si>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</si>
  <si>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</si>
  <si>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</si>
  <si>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</si>
  <si>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</si>
  <si>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</si>
  <si>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</si>
  <si>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</si>
  <si>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</si>
  <si>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</si>
  <si>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</si>
  <si>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</si>
  <si>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</si>
  <si>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</si>
  <si>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</si>
  <si>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</si>
  <si>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</si>
  <si>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</si>
  <si>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</si>
  <si>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</si>
  <si>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</si>
  <si>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</si>
  <si>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</si>
  <si>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</si>
  <si>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</si>
  <si>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</si>
  <si>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</si>
  <si>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</si>
  <si>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</si>
  <si>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</si>
  <si>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</si>
  <si>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</si>
  <si>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</si>
  <si>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</si>
  <si>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</si>
  <si>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</si>
  <si>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</si>
  <si>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</si>
  <si>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</si>
  <si>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</si>
  <si>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</si>
  <si>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</si>
  <si>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</si>
  <si>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</si>
  <si>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</si>
  <si>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</si>
  <si>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</si>
  <si>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</si>
  <si>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</si>
  <si>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</si>
  <si>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</si>
  <si>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</si>
  <si>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</si>
  <si>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</si>
  <si>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</si>
  <si>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</si>
  <si>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</si>
  <si>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</si>
  <si>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</si>
  <si>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</si>
  <si>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</si>
  <si>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</si>
  <si>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</si>
  <si>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</si>
  <si>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</si>
  <si>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</si>
  <si>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</si>
  <si>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</si>
  <si>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</si>
  <si>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</si>
  <si>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</si>
  <si>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</si>
  <si>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</si>
  <si>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</si>
  <si>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</si>
  <si>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</si>
  <si>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</si>
  <si>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</si>
  <si>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</si>
  <si>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</si>
  <si>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</si>
  <si>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</si>
  <si>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</si>
  <si>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</si>
  <si>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</si>
  <si>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</si>
  <si>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</si>
  <si>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</si>
  <si>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</si>
  <si>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</si>
  <si>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</si>
  <si>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</si>
  <si>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</si>
  <si>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</si>
  <si>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</si>
  <si>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</si>
  <si>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</si>
  <si>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</si>
  <si>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</si>
  <si>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</si>
  <si>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</si>
  <si>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</si>
  <si>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</si>
  <si>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</si>
  <si>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</si>
  <si>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</si>
  <si>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</si>
  <si>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</si>
  <si>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</si>
  <si>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</si>
  <si>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</si>
  <si>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</si>
  <si>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</si>
  <si>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</si>
  <si>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</si>
  <si>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</si>
  <si>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</si>
  <si>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</si>
  <si>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</si>
  <si>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</si>
  <si>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</si>
  <si>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</si>
  <si>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</si>
  <si>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</si>
  <si>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</si>
  <si>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</si>
  <si>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</si>
  <si>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</si>
  <si>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</si>
  <si>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</si>
  <si>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</si>
  <si>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</si>
  <si>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</si>
  <si>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</si>
  <si>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</si>
  <si>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</si>
  <si>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</si>
  <si>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</si>
  <si>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</si>
  <si>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</si>
  <si>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</si>
  <si>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</si>
  <si>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</si>
  <si>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</si>
  <si>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</si>
  <si>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</si>
  <si>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</si>
  <si>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</si>
  <si>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</si>
  <si>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</si>
  <si>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</si>
  <si>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</si>
  <si>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</si>
  <si>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</si>
  <si>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</si>
  <si>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</si>
  <si>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</si>
  <si>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</si>
  <si>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</si>
  <si>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</si>
  <si>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</si>
  <si>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</si>
  <si>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</si>
  <si>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</si>
  <si>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</si>
  <si>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</si>
  <si>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</si>
  <si>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</si>
  <si>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</si>
  <si>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</si>
  <si>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</si>
  <si>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</si>
  <si>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</si>
  <si>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</si>
  <si>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</si>
  <si>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</si>
  <si>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</si>
  <si>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</si>
  <si>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</si>
  <si>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</si>
  <si>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</si>
  <si>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</si>
  <si>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</si>
  <si>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</si>
  <si>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</si>
  <si>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</si>
  <si>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</si>
  <si>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</si>
  <si>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</si>
  <si>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</si>
  <si>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</si>
  <si>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</si>
  <si>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</si>
  <si>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</si>
  <si>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</si>
  <si>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</si>
  <si>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</si>
  <si>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</si>
  <si>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</si>
  <si>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</si>
  <si>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</si>
  <si>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</si>
  <si>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</si>
  <si>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</si>
  <si>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</si>
  <si>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</si>
  <si>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</si>
  <si>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</si>
  <si>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</si>
  <si>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</si>
  <si>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</si>
  <si>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</si>
  <si>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</si>
  <si>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</si>
  <si>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</si>
  <si>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</si>
  <si>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</si>
  <si>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</si>
  <si>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</si>
  <si>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</si>
  <si>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</si>
  <si>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</si>
  <si>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</si>
  <si>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</si>
  <si>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</si>
  <si>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</si>
  <si>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</si>
  <si>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</si>
  <si>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</si>
  <si>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</si>
  <si>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</si>
  <si>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</si>
  <si>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</si>
  <si>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</si>
  <si>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</si>
  <si>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</si>
  <si>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</si>
  <si>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</si>
  <si>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</si>
  <si>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</si>
  <si>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</si>
  <si>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</si>
  <si>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</si>
  <si>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</si>
  <si>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</si>
  <si>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</si>
  <si>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</si>
  <si>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</si>
  <si>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</si>
  <si>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</si>
  <si>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</si>
  <si>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</si>
  <si>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</si>
  <si>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</si>
  <si>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</si>
  <si>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</si>
  <si>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</si>
  <si>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</si>
  <si>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</si>
  <si>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</si>
  <si>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</si>
  <si>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</si>
  <si>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</si>
  <si>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</si>
  <si>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</si>
  <si>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</si>
  <si>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</si>
  <si>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</si>
  <si>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</si>
  <si>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</si>
  <si>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</si>
  <si>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</si>
  <si>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</si>
  <si>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</si>
  <si>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</si>
  <si>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</si>
  <si>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</si>
  <si>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</si>
  <si>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</si>
  <si>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</si>
  <si>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</si>
  <si>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</si>
  <si>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</si>
  <si>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</si>
  <si>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</si>
  <si>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</si>
  <si>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</si>
  <si>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</si>
  <si>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</si>
  <si>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</si>
  <si>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</si>
  <si>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</si>
  <si>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</si>
  <si>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</si>
  <si>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</si>
  <si>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</si>
  <si>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</si>
  <si>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</si>
  <si>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</si>
  <si>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</si>
  <si>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</si>
  <si>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</si>
  <si>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</si>
  <si>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</si>
  <si>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</si>
  <si>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</si>
  <si>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</si>
  <si>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</si>
  <si>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</si>
  <si>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</si>
  <si>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</si>
  <si>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</si>
  <si>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</si>
  <si>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</si>
  <si>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</si>
  <si>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</si>
  <si>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</si>
  <si>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</si>
  <si>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</si>
  <si>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</si>
  <si>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</si>
  <si>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</si>
  <si>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</si>
  <si>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</si>
  <si>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</si>
  <si>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</si>
  <si>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</si>
  <si>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</si>
  <si>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</si>
  <si>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</si>
  <si>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</si>
  <si>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</si>
  <si>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</si>
  <si>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</si>
  <si>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</si>
  <si>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</si>
  <si>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</si>
  <si>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</si>
  <si>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</si>
  <si>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</si>
  <si>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</si>
  <si>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</si>
  <si>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</si>
  <si>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</si>
  <si>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</si>
  <si>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</si>
  <si>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</si>
  <si>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</si>
  <si>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</si>
  <si>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</si>
  <si>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</si>
  <si>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</si>
  <si>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</si>
  <si>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</si>
  <si>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</si>
  <si>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</si>
  <si>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</si>
  <si>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</si>
  <si>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</si>
  <si>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</si>
  <si>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</si>
  <si>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</si>
  <si>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</si>
  <si>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</si>
  <si>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</si>
  <si>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</si>
  <si>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</si>
  <si>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</si>
  <si>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</si>
  <si>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</si>
  <si>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</si>
  <si>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</si>
  <si>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</si>
  <si>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</si>
  <si>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</si>
  <si>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</si>
  <si>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</si>
  <si>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</si>
  <si>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</si>
  <si>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</si>
  <si>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</si>
  <si>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</si>
  <si>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</si>
  <si>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</si>
  <si>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</si>
  <si>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</si>
  <si>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</si>
  <si>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</si>
  <si>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</si>
  <si>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</si>
  <si>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</si>
  <si>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</si>
  <si>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</si>
  <si>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</si>
  <si>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</si>
  <si>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</si>
  <si>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</si>
  <si>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</si>
  <si>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</si>
  <si>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</si>
  <si>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</si>
  <si>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</si>
  <si>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</si>
  <si>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</si>
  <si>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</si>
  <si>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</si>
  <si>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</si>
  <si>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</si>
  <si>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</si>
  <si>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</si>
  <si>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</si>
  <si>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</si>
  <si>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</si>
  <si>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</si>
  <si>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</si>
  <si>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</si>
  <si>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</si>
  <si>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</si>
  <si>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</si>
  <si>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</si>
  <si>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</si>
  <si>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</si>
  <si>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</si>
  <si>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</si>
  <si>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</si>
  <si>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</si>
  <si>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</si>
  <si>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</si>
  <si>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</si>
  <si>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</si>
  <si>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</si>
  <si>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</si>
  <si>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</si>
  <si>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</si>
  <si>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</si>
  <si>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</si>
  <si>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</si>
  <si>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</si>
  <si>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</si>
  <si>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</si>
  <si>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</si>
  <si>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</si>
  <si>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</si>
  <si>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</si>
  <si>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</si>
  <si>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</si>
  <si>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</si>
  <si>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</si>
  <si>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</si>
  <si>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</si>
  <si>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</si>
  <si>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</si>
  <si>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</si>
  <si>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</si>
  <si>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</si>
  <si>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</si>
  <si>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</si>
  <si>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</si>
  <si>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</si>
  <si>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</si>
  <si>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</si>
  <si>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</si>
  <si>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</si>
  <si>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</si>
  <si>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</si>
  <si>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</si>
  <si>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</si>
  <si>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</si>
  <si>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</si>
  <si>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</si>
  <si>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</si>
  <si>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</si>
  <si>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</si>
  <si>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</si>
  <si>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</si>
  <si>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</si>
  <si>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</si>
  <si>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</si>
  <si>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</si>
  <si>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</si>
  <si>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</si>
  <si>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</si>
  <si>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</si>
  <si>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</si>
  <si>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</si>
  <si>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</si>
  <si>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</si>
  <si>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</si>
  <si>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</si>
  <si>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</si>
  <si>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</si>
  <si>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</si>
  <si>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</si>
  <si>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</si>
  <si>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</si>
  <si>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</si>
  <si>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</si>
  <si>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</si>
  <si>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</si>
  <si>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</si>
  <si>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</si>
  <si>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</si>
  <si>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</si>
  <si>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</si>
  <si>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</si>
  <si>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</si>
  <si>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</si>
  <si>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</si>
  <si>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</si>
  <si>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</si>
  <si>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</si>
  <si>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</si>
  <si>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</si>
  <si>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</si>
  <si>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</si>
  <si>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</si>
  <si>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</si>
  <si>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</si>
  <si>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</si>
  <si>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</si>
  <si>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</si>
  <si>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</si>
  <si>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</si>
  <si>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</si>
  <si>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</si>
  <si>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</si>
  <si>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</si>
  <si>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</si>
  <si>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</si>
  <si>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</si>
  <si>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</si>
  <si>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</si>
  <si>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</si>
  <si>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</si>
  <si>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</si>
  <si>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</si>
  <si>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</si>
  <si>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</si>
  <si>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</si>
  <si>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</si>
  <si>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</si>
  <si>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</si>
  <si>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</si>
  <si>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</si>
  <si>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</si>
  <si>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</si>
  <si>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</si>
  <si>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</si>
  <si>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</si>
  <si>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</si>
  <si>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</si>
  <si>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</si>
  <si>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</si>
  <si>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</si>
  <si>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</si>
  <si>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</si>
  <si>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</si>
  <si>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</si>
  <si>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</si>
  <si>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</si>
  <si>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</si>
  <si>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</si>
  <si>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</si>
  <si>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</si>
  <si>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</si>
  <si>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</si>
  <si>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</si>
  <si>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</si>
  <si>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</si>
  <si>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</si>
  <si>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</si>
  <si>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</si>
  <si>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</si>
  <si>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</si>
  <si>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</si>
  <si>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</si>
  <si>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</si>
  <si>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</si>
  <si>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</si>
  <si>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</si>
  <si>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</si>
  <si>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</si>
  <si>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</si>
  <si>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</si>
  <si>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</si>
  <si>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</si>
  <si>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</si>
  <si>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</si>
  <si>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</si>
  <si>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</si>
  <si>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</si>
  <si>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</si>
  <si>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</si>
  <si>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</si>
  <si>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</si>
  <si>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</si>
  <si>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</si>
  <si>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</si>
  <si>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</si>
  <si>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</si>
  <si>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</si>
  <si>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</si>
  <si>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</si>
  <si>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</si>
  <si>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</si>
  <si>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</si>
  <si>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</si>
  <si>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</si>
  <si>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</si>
  <si>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</si>
  <si>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</si>
  <si>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</si>
  <si>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</si>
  <si>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</si>
  <si>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</si>
  <si>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</si>
  <si>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</si>
  <si>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</si>
  <si>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</si>
  <si>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</si>
  <si>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</si>
  <si>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</si>
  <si>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</si>
  <si>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</si>
  <si>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</si>
  <si>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</si>
  <si>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</si>
  <si>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</si>
  <si>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</si>
  <si>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</si>
  <si>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</si>
  <si>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</si>
  <si>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</si>
  <si>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</si>
  <si>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</si>
  <si>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</si>
  <si>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</si>
  <si>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</si>
  <si>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</si>
  <si>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</si>
  <si>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</si>
  <si>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</si>
  <si>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</si>
  <si>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</si>
  <si>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</si>
  <si>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</si>
  <si>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</si>
  <si>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</si>
  <si>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</si>
  <si>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</si>
  <si>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</si>
  <si>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</si>
  <si>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</si>
  <si>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</si>
  <si>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</si>
  <si>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</si>
  <si>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</si>
  <si>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</si>
  <si>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</si>
  <si>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</si>
  <si>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</si>
  <si>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</si>
  <si>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</si>
  <si>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</si>
  <si>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</si>
  <si>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</si>
  <si>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</si>
  <si>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</si>
  <si>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</si>
  <si>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</si>
  <si>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</si>
  <si>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</si>
  <si>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</si>
  <si>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</si>
  <si>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</si>
  <si>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</si>
  <si>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</si>
  <si>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</si>
  <si>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</si>
  <si>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</si>
  <si>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</si>
  <si>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</si>
  <si>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</si>
  <si>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</si>
  <si>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</si>
  <si>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</si>
  <si>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</si>
  <si>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</si>
  <si>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</si>
  <si>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</si>
  <si>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</si>
  <si>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</si>
  <si>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</si>
  <si>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</si>
  <si>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</si>
  <si>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</si>
  <si>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</si>
  <si>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</si>
  <si>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</si>
  <si>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</si>
  <si>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</si>
  <si>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</si>
  <si>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</si>
  <si>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</si>
  <si>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</si>
  <si>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</si>
  <si>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</si>
  <si>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</si>
  <si>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</si>
  <si>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</si>
  <si>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</si>
  <si>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</si>
  <si>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</si>
  <si>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</si>
  <si>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</si>
  <si>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</si>
  <si>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</si>
  <si>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</si>
  <si>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</si>
  <si>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</si>
  <si>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</si>
  <si>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</si>
  <si>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</si>
  <si>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</si>
  <si>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</si>
  <si>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</si>
  <si>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</si>
  <si>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</si>
  <si>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</si>
  <si>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</si>
  <si>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</si>
  <si>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</si>
  <si>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</si>
  <si>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</si>
  <si>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</si>
  <si>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</si>
  <si>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</si>
  <si>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</si>
  <si>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</si>
  <si>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</si>
  <si>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</si>
  <si>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</si>
  <si>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</si>
  <si>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</si>
  <si>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</si>
  <si>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</si>
  <si>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</si>
  <si>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</si>
  <si>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</si>
  <si>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</si>
  <si>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</si>
  <si>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</si>
  <si>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</si>
  <si>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</si>
  <si>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</si>
  <si>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</si>
  <si>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</si>
  <si>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</si>
  <si>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</si>
  <si>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</si>
  <si>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</si>
  <si>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</si>
  <si>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</si>
  <si>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</si>
  <si>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</si>
  <si>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</si>
  <si>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</si>
  <si>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</si>
  <si>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</si>
  <si>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</si>
  <si>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</si>
  <si>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</si>
  <si>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</si>
  <si>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</si>
  <si>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</si>
  <si>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</si>
  <si>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</si>
  <si>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</si>
  <si>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</si>
  <si>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</si>
  <si>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</si>
  <si>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</si>
  <si>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</si>
  <si>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</si>
  <si>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</si>
  <si>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</si>
  <si>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</si>
  <si>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</si>
  <si>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</si>
  <si>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</si>
  <si>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</si>
  <si>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</si>
  <si>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</si>
  <si>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</si>
  <si>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</si>
  <si>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</si>
  <si>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</si>
  <si>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</si>
  <si>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</si>
  <si>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</si>
  <si>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</si>
  <si>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</si>
  <si>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</si>
  <si>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</si>
  <si>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</si>
  <si>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</si>
  <si>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</si>
  <si>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</si>
  <si>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</si>
  <si>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</si>
  <si>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</si>
  <si>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</si>
  <si>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</si>
  <si>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</si>
  <si>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</si>
  <si>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</si>
  <si>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</si>
  <si>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</si>
  <si>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</si>
  <si>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</si>
  <si>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</si>
  <si>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</si>
  <si>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</si>
  <si>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</si>
  <si>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</si>
  <si>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</si>
  <si>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</si>
  <si>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</si>
  <si>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</si>
  <si>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</si>
  <si>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</si>
  <si>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</si>
  <si>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</si>
  <si>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</si>
  <si>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</si>
  <si>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</si>
  <si>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</si>
  <si>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</si>
  <si>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</si>
  <si>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</si>
  <si>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</si>
  <si>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</si>
  <si>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</si>
  <si>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</si>
  <si>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</si>
  <si>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</si>
  <si>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</si>
  <si>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</si>
  <si>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</si>
  <si>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</si>
  <si>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</si>
  <si>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</si>
  <si>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</si>
  <si>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</si>
  <si>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</si>
  <si>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</si>
  <si>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</si>
  <si>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</si>
  <si>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</si>
  <si>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</si>
  <si>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</si>
  <si>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</si>
  <si>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</si>
  <si>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</si>
  <si>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</si>
  <si>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</si>
  <si>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</si>
  <si>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</si>
  <si>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</si>
  <si>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</si>
  <si>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</si>
  <si>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</si>
  <si>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</si>
  <si>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</si>
  <si>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</si>
  <si>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</si>
  <si>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</si>
  <si>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</si>
  <si>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</si>
  <si>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</si>
  <si>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</si>
  <si>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</si>
  <si>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</si>
  <si>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</si>
  <si>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</si>
  <si>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</si>
  <si>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</si>
  <si>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</si>
  <si>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</si>
  <si>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</si>
  <si>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</si>
  <si>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</si>
  <si>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</si>
  <si>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</si>
  <si>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</si>
  <si>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</si>
  <si>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</si>
  <si>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</si>
  <si>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</si>
  <si>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</si>
  <si>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</si>
  <si>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</si>
  <si>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</si>
  <si>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</si>
  <si>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</si>
  <si>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</si>
  <si>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</si>
  <si>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</si>
  <si>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</si>
  <si>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</si>
  <si>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</si>
  <si>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</si>
  <si>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</si>
  <si>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</si>
  <si>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</si>
  <si>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</si>
  <si>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</si>
  <si>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</si>
  <si>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</si>
  <si>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</si>
  <si>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</si>
  <si>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</si>
  <si>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</si>
  <si>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</si>
  <si>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</si>
  <si>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</si>
  <si>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</si>
  <si>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</si>
  <si>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</si>
  <si>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</si>
  <si>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</si>
  <si>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</si>
  <si>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</si>
  <si>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</si>
  <si>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</si>
  <si>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</si>
  <si>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</si>
  <si>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</si>
  <si>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</si>
  <si>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</si>
  <si>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</si>
  <si>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</si>
  <si>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</si>
  <si>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</si>
  <si>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</si>
  <si>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</si>
  <si>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</si>
  <si>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</si>
  <si>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</si>
  <si>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</si>
  <si>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</si>
  <si>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</si>
  <si>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</si>
  <si>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</si>
  <si>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</si>
  <si>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</si>
  <si>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</si>
  <si>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</si>
  <si>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</si>
  <si>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</si>
  <si>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</si>
  <si>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</si>
  <si>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</si>
  <si>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</si>
  <si>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</si>
  <si>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</si>
  <si>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</si>
  <si>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</si>
  <si>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</si>
  <si>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</si>
  <si>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</si>
  <si>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</si>
  <si>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</si>
  <si>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</si>
  <si>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</si>
  <si>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</si>
  <si>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</si>
  <si>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</si>
  <si>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</si>
  <si>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</si>
  <si>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</si>
  <si>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</si>
  <si>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</si>
  <si>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</si>
  <si>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</si>
  <si>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</si>
  <si>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</si>
  <si>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</si>
  <si>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</si>
  <si>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</si>
  <si>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</si>
  <si>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</si>
  <si>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</si>
  <si>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</si>
  <si>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</si>
  <si>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</si>
  <si>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</si>
  <si>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</si>
  <si>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</si>
  <si>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</si>
  <si>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</si>
  <si>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</si>
  <si>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</si>
  <si>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</si>
  <si>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</si>
  <si>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</si>
  <si>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</si>
  <si>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</si>
  <si>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</si>
  <si>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</si>
  <si>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</si>
  <si>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</si>
  <si>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</si>
  <si>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</si>
  <si>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</si>
  <si>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</si>
  <si>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</si>
  <si>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</si>
  <si>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</si>
  <si>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</si>
  <si>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</si>
  <si>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</si>
  <si>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</si>
  <si>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</si>
  <si>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</si>
  <si>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</si>
  <si>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</si>
  <si>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</si>
  <si>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</si>
  <si>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</si>
  <si>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</si>
  <si>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</si>
  <si>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</si>
  <si>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</si>
  <si>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</si>
  <si>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</si>
  <si>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</si>
  <si>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</si>
  <si>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</si>
  <si>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</si>
  <si>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</si>
  <si>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</si>
  <si>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</si>
  <si>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</si>
  <si>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</si>
  <si>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</si>
  <si>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</si>
  <si>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</si>
  <si>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</si>
  <si>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</si>
  <si>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</si>
  <si>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</si>
  <si>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</si>
  <si>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</si>
  <si>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</si>
  <si>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</si>
  <si>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</si>
  <si>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</si>
  <si>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</si>
  <si>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</si>
  <si>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</si>
  <si>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</si>
  <si>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</si>
  <si>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</si>
  <si>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</si>
  <si>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</si>
  <si>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</si>
  <si>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</si>
  <si>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</si>
  <si>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</si>
  <si>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</si>
  <si>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</si>
  <si>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</si>
  <si>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</si>
  <si>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</si>
  <si>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</si>
  <si>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</si>
  <si>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</si>
  <si>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</si>
  <si>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</si>
  <si>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</si>
  <si>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</si>
  <si>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</si>
  <si>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</si>
  <si>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</si>
  <si>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</si>
  <si>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</si>
  <si>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</si>
  <si>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</si>
  <si>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</si>
  <si>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</si>
  <si>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</si>
  <si>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</si>
  <si>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</si>
  <si>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</si>
  <si>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</si>
  <si>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</si>
  <si>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</si>
  <si>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</si>
  <si>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</si>
  <si>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</si>
  <si>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</si>
  <si>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</si>
  <si>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</si>
  <si>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</si>
  <si>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</si>
  <si>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</si>
  <si>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</si>
  <si>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</si>
  <si>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</si>
  <si>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</si>
  <si>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</si>
  <si>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</si>
  <si>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</si>
  <si>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</si>
  <si>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</si>
  <si>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</si>
  <si>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</si>
  <si>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</si>
  <si>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</si>
  <si>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</si>
  <si>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</si>
  <si>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</si>
  <si>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</si>
  <si>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</si>
  <si>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</si>
  <si>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</si>
  <si>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</si>
  <si>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</si>
  <si>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</si>
  <si>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</si>
  <si>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</si>
  <si>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</si>
  <si>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</si>
  <si>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</si>
  <si>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</si>
  <si>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</si>
  <si>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</si>
  <si>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</si>
  <si>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</si>
  <si>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</si>
  <si>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</si>
  <si>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</si>
  <si>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</si>
  <si>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</si>
  <si>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</si>
  <si>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</si>
  <si>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</si>
  <si>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</si>
  <si>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</si>
  <si>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</si>
  <si>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</si>
  <si>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</si>
  <si>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</si>
  <si>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</si>
  <si>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</si>
  <si>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</si>
  <si>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</si>
  <si>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</si>
  <si>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</si>
  <si>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</si>
  <si>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</si>
  <si>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</si>
  <si>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</si>
  <si>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</si>
  <si>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</si>
  <si>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</si>
  <si>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</si>
  <si>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</si>
  <si>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</si>
  <si>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</si>
  <si>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</si>
  <si>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</si>
  <si>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</si>
  <si>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</si>
  <si>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</si>
  <si>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</si>
  <si>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</si>
  <si>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</si>
  <si>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</si>
  <si>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</si>
  <si>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</si>
  <si>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</si>
  <si>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</si>
  <si>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</si>
  <si>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</si>
  <si>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</si>
  <si>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</si>
  <si>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</si>
  <si>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</si>
  <si>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</si>
  <si>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</si>
  <si>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</si>
  <si>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</si>
  <si>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</si>
  <si>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</si>
  <si>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</si>
  <si>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</si>
  <si>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</si>
  <si>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</si>
  <si>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</si>
  <si>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</si>
  <si>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</si>
  <si>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</si>
  <si>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</si>
  <si>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</si>
  <si>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</si>
  <si>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</si>
  <si>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</si>
  <si>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</si>
  <si>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</si>
  <si>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</si>
  <si>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</si>
  <si>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</si>
  <si>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</si>
  <si>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</si>
  <si>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</si>
  <si>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</si>
  <si>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</si>
  <si>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</si>
  <si>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</si>
  <si>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</si>
  <si>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</si>
  <si>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</si>
  <si>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</si>
  <si>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</si>
  <si>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</si>
  <si>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</si>
  <si>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</si>
  <si>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</si>
  <si>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</si>
  <si>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</si>
  <si>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</si>
  <si>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</si>
  <si>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</si>
  <si>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</si>
  <si>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</si>
  <si>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</si>
  <si>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</si>
  <si>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</si>
  <si>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</si>
  <si>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</si>
  <si>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</si>
  <si>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</si>
  <si>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</si>
  <si>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</si>
  <si>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</si>
  <si>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</si>
  <si>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</si>
  <si>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</si>
  <si>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</si>
  <si>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</si>
  <si>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</si>
  <si>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</si>
  <si>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</si>
  <si>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</si>
  <si>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</si>
  <si>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</si>
  <si>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</si>
  <si>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</si>
  <si>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</si>
  <si>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</si>
  <si>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</si>
  <si>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</si>
  <si>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</si>
  <si>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</si>
  <si>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</si>
  <si>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</si>
  <si>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</si>
  <si>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</si>
  <si>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</si>
  <si>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</si>
  <si>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</si>
  <si>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</si>
  <si>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</si>
  <si>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</si>
  <si>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</si>
  <si>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</si>
  <si>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</si>
  <si>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</si>
  <si>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</si>
  <si>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</si>
  <si>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</si>
  <si>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</si>
  <si>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</si>
  <si>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</si>
  <si>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</si>
  <si>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</si>
  <si>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</si>
  <si>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</si>
  <si>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</si>
  <si>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</si>
  <si>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</si>
  <si>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</si>
  <si>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</si>
  <si>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</si>
  <si>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</si>
  <si>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</si>
  <si>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</si>
  <si>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</si>
  <si>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</si>
  <si>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</si>
  <si>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</si>
  <si>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</si>
  <si>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</si>
  <si>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</si>
  <si>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</si>
  <si>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</si>
  <si>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</si>
  <si>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</si>
  <si>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</si>
  <si>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</si>
  <si>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</si>
  <si>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</si>
  <si>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</si>
  <si>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</si>
  <si>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</si>
  <si>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</si>
  <si>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</si>
  <si>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</si>
  <si>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</si>
  <si>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</si>
  <si>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</si>
  <si>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</si>
  <si>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</si>
  <si>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</si>
  <si>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</si>
  <si>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</si>
  <si>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</si>
  <si>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</si>
  <si>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</si>
  <si>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</si>
  <si>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</si>
  <si>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</si>
  <si>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</si>
  <si>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</si>
  <si>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</si>
  <si>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</si>
  <si>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</si>
  <si>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</si>
  <si>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</si>
  <si>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</si>
  <si>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</si>
  <si>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</si>
  <si>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</si>
  <si>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</si>
  <si>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</si>
  <si>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</si>
  <si>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</si>
  <si>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</si>
  <si>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</si>
  <si>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</si>
  <si>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</si>
  <si>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</si>
  <si>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</si>
  <si>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</si>
  <si>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</si>
  <si>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</si>
  <si>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</si>
  <si>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</si>
  <si>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</si>
  <si>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</si>
  <si>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</si>
  <si>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</si>
  <si>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</si>
  <si>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</si>
  <si>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</si>
  <si>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</si>
  <si>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</si>
  <si>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</si>
  <si>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</si>
  <si>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</si>
  <si>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</si>
  <si>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</si>
  <si>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</si>
  <si>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</si>
  <si>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</si>
  <si>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</si>
  <si>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</si>
  <si>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</si>
  <si>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</si>
  <si>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</si>
  <si>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</si>
  <si>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</si>
  <si>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</si>
  <si>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</si>
  <si>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</si>
  <si>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</si>
  <si>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</si>
  <si>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</si>
  <si>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</si>
  <si>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</si>
  <si>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</si>
  <si>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</si>
  <si>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</si>
  <si>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</si>
  <si>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</si>
  <si>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</si>
  <si>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</si>
  <si>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</si>
  <si>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</si>
  <si>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</si>
  <si>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</si>
  <si>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</si>
  <si>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</si>
  <si>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</si>
  <si>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</si>
  <si>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</si>
  <si>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</si>
  <si>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</si>
  <si>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</si>
  <si>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</si>
  <si>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</si>
  <si>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</si>
  <si>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</si>
  <si>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</si>
  <si>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</si>
  <si>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</si>
  <si>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</si>
  <si>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</si>
  <si>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</si>
  <si>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</si>
  <si>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</si>
  <si>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</si>
  <si>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</si>
  <si>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</si>
  <si>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</si>
  <si>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</si>
  <si>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</si>
  <si>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</si>
  <si>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</si>
  <si>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</si>
  <si>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</si>
  <si>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</si>
  <si>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</si>
  <si>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</si>
  <si>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</si>
  <si>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</si>
  <si>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</si>
  <si>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</si>
  <si>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</si>
  <si>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</si>
  <si>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</si>
  <si>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</si>
  <si>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</si>
  <si>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</si>
  <si>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</si>
  <si>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</si>
  <si>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</si>
  <si>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</si>
  <si>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</si>
  <si>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</si>
  <si>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</si>
  <si>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</si>
  <si>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</si>
  <si>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</si>
  <si>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</si>
  <si>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</si>
  <si>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</si>
  <si>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</si>
  <si>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</si>
  <si>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</si>
  <si>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</si>
  <si>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</si>
  <si>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</si>
  <si>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</si>
  <si>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</si>
  <si>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</si>
  <si>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</si>
  <si>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</si>
  <si>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</si>
  <si>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</si>
  <si>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</si>
  <si>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</si>
  <si>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</si>
  <si>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</si>
  <si>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</si>
  <si>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</si>
  <si>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</si>
  <si>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</si>
  <si>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</si>
  <si>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</si>
  <si>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</si>
  <si>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</si>
  <si>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</si>
  <si>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</si>
  <si>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</si>
  <si>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</si>
  <si>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</si>
  <si>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</si>
  <si>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</si>
  <si>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</si>
  <si>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</si>
  <si>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</si>
  <si>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</si>
  <si>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</si>
  <si>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</si>
  <si>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</si>
  <si>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</si>
  <si>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</si>
  <si>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</si>
  <si>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</si>
  <si>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</si>
  <si>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</si>
  <si>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</si>
  <si>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</si>
  <si>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</si>
  <si>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</si>
  <si>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</si>
  <si>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</si>
  <si>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</si>
  <si>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</si>
  <si>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</si>
  <si>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</si>
  <si>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</si>
  <si>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</si>
  <si>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</si>
  <si>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</si>
  <si>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</si>
  <si>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</si>
  <si>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</si>
  <si>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</si>
  <si>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</si>
  <si>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</si>
  <si>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</si>
  <si>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</si>
  <si>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</si>
  <si>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</si>
  <si>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</si>
  <si>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</si>
  <si>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</si>
  <si>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</si>
  <si>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</si>
  <si>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</si>
  <si>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</si>
  <si>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</si>
  <si>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</si>
  <si>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</si>
  <si>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</si>
  <si>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</si>
  <si>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</si>
  <si>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</si>
  <si>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</si>
  <si>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</si>
  <si>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</si>
  <si>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</si>
  <si>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</si>
  <si>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</si>
  <si>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</si>
  <si>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</si>
  <si>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</si>
  <si>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</si>
  <si>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</si>
  <si>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</si>
  <si>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</si>
  <si>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</si>
  <si>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</si>
  <si>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</si>
  <si>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</si>
  <si>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</si>
  <si>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</si>
  <si>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</si>
  <si>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</si>
  <si>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</si>
  <si>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</si>
  <si>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</si>
  <si>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</si>
  <si>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</si>
  <si>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</si>
  <si>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</si>
  <si>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</si>
  <si>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</si>
  <si>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</si>
  <si>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</si>
  <si>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</si>
  <si>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</si>
  <si>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</si>
  <si>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</si>
  <si>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</si>
  <si>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</si>
  <si>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</si>
  <si>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</si>
  <si>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</si>
  <si>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</si>
  <si>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</si>
  <si>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</si>
  <si>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</si>
  <si>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</si>
  <si>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</si>
  <si>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</si>
  <si>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</si>
  <si>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</si>
  <si>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</si>
  <si>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</si>
  <si>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</si>
  <si>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</si>
  <si>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</si>
  <si>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</si>
  <si>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</si>
  <si>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</si>
  <si>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</si>
  <si>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</si>
  <si>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</si>
  <si>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</si>
  <si>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</si>
  <si>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</si>
  <si>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</si>
  <si>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</si>
  <si>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</si>
  <si>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</si>
  <si>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</si>
  <si>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</si>
  <si>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</si>
  <si>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</si>
  <si>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</si>
  <si>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</si>
  <si>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</si>
  <si>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</si>
  <si>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</si>
  <si>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</si>
  <si>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</si>
  <si>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</si>
  <si>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</si>
  <si>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</si>
  <si>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</si>
  <si>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</si>
  <si>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</si>
  <si>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</si>
  <si>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</si>
  <si>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</si>
  <si>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</si>
  <si>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</si>
  <si>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</si>
  <si>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</si>
  <si>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</si>
  <si>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</si>
  <si>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</si>
  <si>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</si>
  <si>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</si>
  <si>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</si>
  <si>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</si>
  <si>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</si>
  <si>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</si>
  <si>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</si>
  <si>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</si>
  <si>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</si>
  <si>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</si>
  <si>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</si>
  <si>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</si>
  <si>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</si>
  <si>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</si>
  <si>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</si>
  <si>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</si>
  <si>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</si>
  <si>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</si>
  <si>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</si>
  <si>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</si>
  <si>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</si>
  <si>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</si>
  <si>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</si>
  <si>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</si>
  <si>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</si>
  <si>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</si>
  <si>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</si>
  <si>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</si>
  <si>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</si>
  <si>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</si>
  <si>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</si>
  <si>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</si>
  <si>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</si>
  <si>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</si>
  <si>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</si>
  <si>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</si>
  <si>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</si>
  <si>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</si>
  <si>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</si>
  <si>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</si>
  <si>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</si>
  <si>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</si>
  <si>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</si>
  <si>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</si>
  <si>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</si>
  <si>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</si>
  <si>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</si>
  <si>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</si>
  <si>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</si>
  <si>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</si>
  <si>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</si>
  <si>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</si>
  <si>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</si>
  <si>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</si>
  <si>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</si>
  <si>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</si>
  <si>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</si>
  <si>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</si>
  <si>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</si>
  <si>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</si>
  <si>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</si>
  <si>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</si>
  <si>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</si>
  <si>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</si>
  <si>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</si>
  <si>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</si>
  <si>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</si>
  <si>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</si>
  <si>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</si>
  <si>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</si>
  <si>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</si>
  <si>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</si>
  <si>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</si>
  <si>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</si>
  <si>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</si>
  <si>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</si>
  <si>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</si>
  <si>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</si>
  <si>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</si>
  <si>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</si>
  <si>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</si>
  <si>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</si>
  <si>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</si>
  <si>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</si>
  <si>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</si>
  <si>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</si>
  <si>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</si>
  <si>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</si>
  <si>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</si>
  <si>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</si>
  <si>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</si>
  <si>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</si>
  <si>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</si>
  <si>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</si>
  <si>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</si>
  <si>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</si>
  <si>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</si>
  <si>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</si>
  <si>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</si>
  <si>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</si>
  <si>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</si>
  <si>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</si>
  <si>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</si>
  <si>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</si>
  <si>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</si>
  <si>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</si>
  <si>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</si>
  <si>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</si>
  <si>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</si>
  <si>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</si>
  <si>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</si>
  <si>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</si>
  <si>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</si>
  <si>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</si>
  <si>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</si>
  <si>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</si>
  <si>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</si>
  <si>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</si>
  <si>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</si>
  <si>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</si>
  <si>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</si>
  <si>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</si>
  <si>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</si>
  <si>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</si>
  <si>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</si>
  <si>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</si>
  <si>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</si>
  <si>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</si>
  <si>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</si>
  <si>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</si>
  <si>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</si>
  <si>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</si>
  <si>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</si>
  <si>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</si>
  <si>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</si>
  <si>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</si>
  <si>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</si>
  <si>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</si>
  <si>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</si>
  <si>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</si>
  <si>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</si>
  <si>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</si>
  <si>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</si>
  <si>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</si>
  <si>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</si>
  <si>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</si>
  <si>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</si>
  <si>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</si>
  <si>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</si>
  <si>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</si>
  <si>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</si>
  <si>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</si>
  <si>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</si>
  <si>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</si>
  <si>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</si>
  <si>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</si>
  <si>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</si>
  <si>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</si>
  <si>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</si>
  <si>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</si>
  <si>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</si>
  <si>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</si>
  <si>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</si>
  <si>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</si>
  <si>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</si>
  <si>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</si>
  <si>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</si>
  <si>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</si>
  <si>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</si>
  <si>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</si>
  <si>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</si>
  <si>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</si>
  <si>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</si>
  <si>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</si>
  <si>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</si>
  <si>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</si>
  <si>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</si>
  <si>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</si>
  <si>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</si>
  <si>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</si>
  <si>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</si>
  <si>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</si>
  <si>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</si>
  <si>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</si>
  <si>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</si>
  <si>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</si>
  <si>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</si>
  <si>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</si>
  <si>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</si>
  <si>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</si>
  <si>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</si>
  <si>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</si>
  <si>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</si>
  <si>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</si>
  <si>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</si>
  <si>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</si>
  <si>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</si>
  <si>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</si>
  <si>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</si>
  <si>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</si>
  <si>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</si>
  <si>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</si>
  <si>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</si>
  <si>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</si>
  <si>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</si>
  <si>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</si>
  <si>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</si>
  <si>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</si>
  <si>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</si>
  <si>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</si>
  <si>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</si>
  <si>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</si>
  <si>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</si>
  <si>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</si>
  <si>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</si>
  <si>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</si>
  <si>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</si>
  <si>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</si>
  <si>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</si>
  <si>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</si>
  <si>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</si>
  <si>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</si>
  <si>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</si>
  <si>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</si>
  <si>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</si>
  <si>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</si>
  <si>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</si>
  <si>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</si>
  <si>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</si>
  <si>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</si>
  <si>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</si>
  <si>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</si>
  <si>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</si>
  <si>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</si>
  <si>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</si>
  <si>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</si>
  <si>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</si>
  <si>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</si>
  <si>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</si>
  <si>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</si>
  <si>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</si>
  <si>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</si>
  <si>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</si>
  <si>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</si>
  <si>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</si>
  <si>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</si>
  <si>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</si>
  <si>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</si>
  <si>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</si>
  <si>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</si>
  <si>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</si>
  <si>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</si>
  <si>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</si>
  <si>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</si>
  <si>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</si>
  <si>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</si>
  <si>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</si>
  <si>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</si>
  <si>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</si>
  <si>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</si>
  <si>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</si>
  <si>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</si>
  <si>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</si>
  <si>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</si>
  <si>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</si>
  <si>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</si>
  <si>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</si>
  <si>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</si>
  <si>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</si>
  <si>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</si>
  <si>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</si>
  <si>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</si>
  <si>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</si>
  <si>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</si>
  <si>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</si>
  <si>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</si>
  <si>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</si>
  <si>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</si>
  <si>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</si>
  <si>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</si>
  <si>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</si>
  <si>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</si>
  <si>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</si>
  <si>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</si>
  <si>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</si>
  <si>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</si>
  <si>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</si>
  <si>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</si>
  <si>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</si>
  <si>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</si>
  <si>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</si>
  <si>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</si>
  <si>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</si>
  <si>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</si>
  <si>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</si>
  <si>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</si>
  <si>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</si>
  <si>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</si>
  <si>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</si>
  <si>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</si>
  <si>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</si>
  <si>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</si>
  <si>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</si>
  <si>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</si>
  <si>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</si>
  <si>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</si>
  <si>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</si>
  <si>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</si>
  <si>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</si>
  <si>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</si>
  <si>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</si>
  <si>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</si>
  <si>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</si>
  <si>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</si>
  <si>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</si>
  <si>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</si>
  <si>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</si>
  <si>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</si>
  <si>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</si>
  <si>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</si>
  <si>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</si>
  <si>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</si>
  <si>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</si>
  <si>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</si>
  <si>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</si>
  <si>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</si>
  <si>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</si>
  <si>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</si>
  <si>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</si>
  <si>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</si>
  <si>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</si>
  <si>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</si>
  <si>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</si>
  <si>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</si>
  <si>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</si>
  <si>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</si>
  <si>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</si>
  <si>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</si>
  <si>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</si>
  <si>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</si>
  <si>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</si>
  <si>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</si>
  <si>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</si>
  <si>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</si>
  <si>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</si>
  <si>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</si>
  <si>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</si>
  <si>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</si>
  <si>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</si>
  <si>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</si>
  <si>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</si>
  <si>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</si>
  <si>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</si>
  <si>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</si>
  <si>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</si>
  <si>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</si>
  <si>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</si>
  <si>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</si>
  <si>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</si>
  <si>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</si>
  <si>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</si>
  <si>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</si>
  <si>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</si>
  <si>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</si>
  <si>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</si>
  <si>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</si>
  <si>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</si>
  <si>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</si>
  <si>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</si>
  <si>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</si>
  <si>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</si>
  <si>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</si>
  <si>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</si>
  <si>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</si>
  <si>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</si>
  <si>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</si>
  <si>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</si>
  <si>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</si>
  <si>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</si>
  <si>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</si>
  <si>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</si>
  <si>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</si>
  <si>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</si>
  <si>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</si>
  <si>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</si>
  <si>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</si>
  <si>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</si>
  <si>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</si>
  <si>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</si>
  <si>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</si>
  <si>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</si>
  <si>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</si>
  <si>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</si>
  <si>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</si>
  <si>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</si>
  <si>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</si>
  <si>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</si>
  <si>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</si>
  <si>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</si>
  <si>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</si>
  <si>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</si>
  <si>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</si>
  <si>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</si>
  <si>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</si>
  <si>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</si>
  <si>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</si>
  <si>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</si>
  <si>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</si>
  <si>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</si>
  <si>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</si>
  <si>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</si>
  <si>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</si>
  <si>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</si>
  <si>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</si>
  <si>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</si>
  <si>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</si>
  <si>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</si>
  <si>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</si>
  <si>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</si>
  <si>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</si>
  <si>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</si>
  <si>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</si>
  <si>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</si>
  <si>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</si>
  <si>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</si>
  <si>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</si>
  <si>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</si>
  <si>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</si>
  <si>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</si>
  <si>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</si>
  <si>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</si>
  <si>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</si>
  <si>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</si>
  <si>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</si>
  <si>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</si>
  <si>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</si>
  <si>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</si>
  <si>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</si>
  <si>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</si>
  <si>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</si>
  <si>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</si>
  <si>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</si>
  <si>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</si>
  <si>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</si>
  <si>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</si>
  <si>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</si>
  <si>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</si>
  <si>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</si>
  <si>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</si>
  <si>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</si>
  <si>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</si>
  <si>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</si>
  <si>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</si>
  <si>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</si>
  <si>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</si>
  <si>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</si>
  <si>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</si>
  <si>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</si>
  <si>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</si>
  <si>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</si>
  <si>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</si>
  <si>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</si>
  <si>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</si>
  <si>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</si>
  <si>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</si>
  <si>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</si>
  <si>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</si>
  <si>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</si>
  <si>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</si>
  <si>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</si>
  <si>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</si>
  <si>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</si>
  <si>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</si>
  <si>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</si>
  <si>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</si>
  <si>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</si>
  <si>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</si>
  <si>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</si>
  <si>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</si>
  <si>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</si>
  <si>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</si>
  <si>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</si>
  <si>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</si>
  <si>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</si>
  <si>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</si>
  <si>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</si>
  <si>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</si>
  <si>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</si>
  <si>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</si>
  <si>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</si>
  <si>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</si>
  <si>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</si>
  <si>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</si>
  <si>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</si>
  <si>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</si>
  <si>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</si>
  <si>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</si>
  <si>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</si>
  <si>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</si>
  <si>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</si>
  <si>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</si>
  <si>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</si>
  <si>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</si>
  <si>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</si>
  <si>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</si>
  <si>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</si>
  <si>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</si>
  <si>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</si>
  <si>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</si>
  <si>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</si>
  <si>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</si>
  <si>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</si>
  <si>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</si>
  <si>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</si>
  <si>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</si>
  <si>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</si>
  <si>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</si>
  <si>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</si>
  <si>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</si>
  <si>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</si>
  <si>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</si>
  <si>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</si>
  <si>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</si>
  <si>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</si>
  <si>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</si>
  <si>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</si>
  <si>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</si>
  <si>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</si>
  <si>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</si>
  <si>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</si>
  <si>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</si>
  <si>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</si>
  <si>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</si>
  <si>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</si>
  <si>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</si>
  <si>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</si>
  <si>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</si>
  <si>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</si>
  <si>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</si>
  <si>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</si>
  <si>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</si>
  <si>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</si>
  <si>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</si>
  <si>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</si>
  <si>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</si>
  <si>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</si>
  <si>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</si>
  <si>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</si>
  <si>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</si>
  <si>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</si>
  <si>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</si>
  <si>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</si>
  <si>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</si>
  <si>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</si>
  <si>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</si>
  <si>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</si>
  <si>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</si>
  <si>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</si>
  <si>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</si>
  <si>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</si>
  <si>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</si>
  <si>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</si>
  <si>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</si>
  <si>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</si>
  <si>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</si>
  <si>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</si>
  <si>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</si>
  <si>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</si>
  <si>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</si>
  <si>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</si>
  <si>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</si>
  <si>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</si>
  <si>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</si>
  <si>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</si>
  <si>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</si>
  <si>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</si>
  <si>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</si>
  <si>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</si>
  <si>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</si>
  <si>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</si>
  <si>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</si>
  <si>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</si>
  <si>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</si>
  <si>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</si>
  <si>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</si>
  <si>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</si>
  <si>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</si>
  <si>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</si>
  <si>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</si>
  <si>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</si>
  <si>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</si>
  <si>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</si>
  <si>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</si>
  <si>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</si>
  <si>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</si>
  <si>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</si>
  <si>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</si>
  <si>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</si>
  <si>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</si>
  <si>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</si>
  <si>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</si>
  <si>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</si>
  <si>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</si>
  <si>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</si>
  <si>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</si>
  <si>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</si>
  <si>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</si>
  <si>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</si>
  <si>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</si>
  <si>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</si>
  <si>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</si>
  <si>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</si>
  <si>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</si>
  <si>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</si>
  <si>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</si>
  <si>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</si>
  <si>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</si>
  <si>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</si>
  <si>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</si>
  <si>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</si>
  <si>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</si>
  <si>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</si>
  <si>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</si>
  <si>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</si>
  <si>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</si>
  <si>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</si>
  <si>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</si>
  <si>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</si>
  <si>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</si>
  <si>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</si>
  <si>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</si>
  <si>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</si>
  <si>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</si>
  <si>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</si>
  <si>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</si>
  <si>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</si>
  <si>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</si>
  <si>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</si>
  <si>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</si>
  <si>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</si>
  <si>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</si>
  <si>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</si>
  <si>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</si>
  <si>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</si>
  <si>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</si>
  <si>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</si>
  <si>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</si>
  <si>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</si>
  <si>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</si>
  <si>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</si>
  <si>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</si>
  <si>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</si>
  <si>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</si>
  <si>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</si>
  <si>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</si>
  <si>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</si>
  <si>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</si>
  <si>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</si>
  <si>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</si>
  <si>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</si>
  <si>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</si>
  <si>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</si>
  <si>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</si>
  <si>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</si>
  <si>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</si>
  <si>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</si>
  <si>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</si>
  <si>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</si>
  <si>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</si>
  <si>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</si>
  <si>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</si>
  <si>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</si>
  <si>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</si>
  <si>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</si>
  <si>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</si>
  <si>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</si>
  <si>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</si>
  <si>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</si>
  <si>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</si>
  <si>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</si>
  <si>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</si>
  <si>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</si>
  <si>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</si>
  <si>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</si>
  <si>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</si>
  <si>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</si>
  <si>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</si>
  <si>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</si>
  <si>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</si>
  <si>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</si>
  <si>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</si>
  <si>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</si>
  <si>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</si>
  <si>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</si>
  <si>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</si>
  <si>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</si>
  <si>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</si>
  <si>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</si>
  <si>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</si>
  <si>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</si>
  <si>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</si>
  <si>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</si>
  <si>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</si>
  <si>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</si>
  <si>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</si>
  <si>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</si>
  <si>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</si>
  <si>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</si>
  <si>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</si>
  <si>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</si>
  <si>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</si>
  <si>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</si>
  <si>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</si>
  <si>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</si>
  <si>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</si>
  <si>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</si>
  <si>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</si>
  <si>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</si>
  <si>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</si>
  <si>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</si>
  <si>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</si>
  <si>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</si>
  <si>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</si>
  <si>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</si>
  <si>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</si>
  <si>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</si>
  <si>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</si>
  <si>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</si>
  <si>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</si>
  <si>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</si>
  <si>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</si>
  <si>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</si>
  <si>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</si>
  <si>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</si>
  <si>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</si>
  <si>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</si>
  <si>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</si>
  <si>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</si>
  <si>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</si>
  <si>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</si>
  <si>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</si>
  <si>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</si>
  <si>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</si>
  <si>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</si>
  <si>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</si>
  <si>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</si>
  <si>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</si>
  <si>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</si>
  <si>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</si>
  <si>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</si>
  <si>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</si>
  <si>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</si>
  <si>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</si>
  <si>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</si>
  <si>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</si>
  <si>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</si>
  <si>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</si>
  <si>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</si>
  <si>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</si>
  <si>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</si>
  <si>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</si>
  <si>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</si>
  <si>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</si>
  <si>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</si>
  <si>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</si>
  <si>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</si>
  <si>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</si>
  <si>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</si>
  <si>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</si>
  <si>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</si>
  <si>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</si>
  <si>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</si>
  <si>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</si>
  <si>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</si>
  <si>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</si>
  <si>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</si>
  <si>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</si>
  <si>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</si>
  <si>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</si>
  <si>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</si>
  <si>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</si>
  <si>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</si>
  <si>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</si>
  <si>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</si>
  <si>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</si>
  <si>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</si>
  <si>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</si>
  <si>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</si>
  <si>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</si>
  <si>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</si>
  <si>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</si>
  <si>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</si>
  <si>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</si>
  <si>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</si>
  <si>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</si>
  <si>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</si>
  <si>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</si>
  <si>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</si>
  <si>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</si>
  <si>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</si>
  <si>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</si>
  <si>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</si>
  <si>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</si>
  <si>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</si>
  <si>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</si>
  <si>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</si>
  <si>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</si>
  <si>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</si>
  <si>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</si>
  <si>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</si>
  <si>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</si>
  <si>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</si>
  <si>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</si>
  <si>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</si>
  <si>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</si>
  <si>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</si>
  <si>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</si>
  <si>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</si>
  <si>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</si>
  <si>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</si>
  <si>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</si>
  <si>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</si>
  <si>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</si>
  <si>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</si>
  <si>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</si>
  <si>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</si>
  <si>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</si>
  <si>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</si>
  <si>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</si>
  <si>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</si>
  <si>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</si>
  <si>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</si>
  <si>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</si>
  <si>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</si>
  <si>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</si>
  <si>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</si>
  <si>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</si>
  <si>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</si>
  <si>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</si>
  <si>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</si>
  <si>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</si>
  <si>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</si>
  <si>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</si>
  <si>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</si>
  <si>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</si>
  <si>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</si>
  <si>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</si>
  <si>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</si>
  <si>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</si>
  <si>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</si>
  <si>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</si>
  <si>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</si>
  <si>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</si>
  <si>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</si>
  <si>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</si>
  <si>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</si>
  <si>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</si>
  <si>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</si>
  <si>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</si>
  <si>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</si>
  <si>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</si>
  <si>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</si>
  <si>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</si>
  <si>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</si>
  <si>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</si>
  <si>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</si>
  <si>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</si>
  <si>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</si>
  <si>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</si>
  <si>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</si>
  <si>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</si>
  <si>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</si>
  <si>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</si>
  <si>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</si>
  <si>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</si>
  <si>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</si>
  <si>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</si>
  <si>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</si>
  <si>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</si>
  <si>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</si>
  <si>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</si>
  <si>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</si>
  <si>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</si>
  <si>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</si>
  <si>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</si>
  <si>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</si>
  <si>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</si>
  <si>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</si>
  <si>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</si>
  <si>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</si>
  <si>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</si>
  <si>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</si>
  <si>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</si>
  <si>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</si>
  <si>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</si>
  <si>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</si>
  <si>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</si>
  <si>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</si>
  <si>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</si>
  <si>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</si>
  <si>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</si>
  <si>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</si>
  <si>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</si>
  <si>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</si>
  <si>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</si>
  <si>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</si>
  <si>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</si>
  <si>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</si>
  <si>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</si>
  <si>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</si>
  <si>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</si>
  <si>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</si>
  <si>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</si>
  <si>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</si>
  <si>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</si>
  <si>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</si>
  <si>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</si>
  <si>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</si>
  <si>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</si>
  <si>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</si>
  <si>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</si>
  <si>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</si>
  <si>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</si>
  <si>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</si>
  <si>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</si>
  <si>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</si>
  <si>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</si>
  <si>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</si>
  <si>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</si>
  <si>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</si>
  <si>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</si>
  <si>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</si>
  <si>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</si>
  <si>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</si>
  <si>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</si>
  <si>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</si>
  <si>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</si>
  <si>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</si>
  <si>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</si>
  <si>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</si>
  <si>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</si>
  <si>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</si>
  <si>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</si>
  <si>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</si>
  <si>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</si>
  <si>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</si>
  <si>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</si>
  <si>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</si>
  <si>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</si>
  <si>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</si>
  <si>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</si>
  <si>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</si>
  <si>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</si>
  <si>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</si>
  <si>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</si>
  <si>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</si>
  <si>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</si>
  <si>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</si>
  <si>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</si>
  <si>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</si>
  <si>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</si>
  <si>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</si>
  <si>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</si>
  <si>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</si>
  <si>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</si>
  <si>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</si>
  <si>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</si>
  <si>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</si>
  <si>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</si>
  <si>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</si>
  <si>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</si>
  <si>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</si>
  <si>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</si>
  <si>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</si>
  <si>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</si>
  <si>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</si>
  <si>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</si>
  <si>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</si>
  <si>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</si>
  <si>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</si>
  <si>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</si>
  <si>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</si>
  <si>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</si>
  <si>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</si>
  <si>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</si>
  <si>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</si>
  <si>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</si>
  <si>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</si>
  <si>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</si>
  <si>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</si>
  <si>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</si>
  <si>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</si>
  <si>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</si>
  <si>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</si>
  <si>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</si>
  <si>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</si>
  <si>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</si>
  <si>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</si>
  <si>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</si>
  <si>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</si>
  <si>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</si>
  <si>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</si>
  <si>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</si>
  <si>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</si>
  <si>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</si>
  <si>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</si>
  <si>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</si>
  <si>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</si>
  <si>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</si>
  <si>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</si>
  <si>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</si>
  <si>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</si>
  <si>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</si>
  <si>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</si>
  <si>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</si>
  <si>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</si>
  <si>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</si>
  <si>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</si>
  <si>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</si>
  <si>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</si>
  <si>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</si>
  <si>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</si>
  <si>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</si>
  <si>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</si>
  <si>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</si>
  <si>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</si>
  <si>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</si>
  <si>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</si>
  <si>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</si>
  <si>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</si>
  <si>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</si>
  <si>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</si>
  <si>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</si>
  <si>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</si>
  <si>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</si>
  <si>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</si>
  <si>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</si>
  <si>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</si>
  <si>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</si>
  <si>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</si>
  <si>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</si>
  <si>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</si>
  <si>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</si>
  <si>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</si>
  <si>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</si>
  <si>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</si>
  <si>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</si>
  <si>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</si>
  <si>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</si>
  <si>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</si>
  <si>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</si>
  <si>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</si>
  <si>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</si>
  <si>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</si>
  <si>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</si>
  <si>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</si>
  <si>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</si>
  <si>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</si>
  <si>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</si>
  <si>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</si>
  <si>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</si>
  <si>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</si>
  <si>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</si>
  <si>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</si>
  <si>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</si>
  <si>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</si>
  <si>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</si>
  <si>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</si>
  <si>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</si>
  <si>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</si>
  <si>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</si>
  <si>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</si>
  <si>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</si>
  <si>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</si>
  <si>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</si>
  <si>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</si>
  <si>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</si>
  <si>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</si>
  <si>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</si>
  <si>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</si>
  <si>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</si>
  <si>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</si>
  <si>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</si>
  <si>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</si>
  <si>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</si>
  <si>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</si>
  <si>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</si>
  <si>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</si>
  <si>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</si>
  <si>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</si>
  <si>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</si>
  <si>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</si>
  <si>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</si>
  <si>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</si>
  <si>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</si>
  <si>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</si>
  <si>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</si>
  <si>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</si>
  <si>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</si>
  <si>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</si>
  <si>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</si>
  <si>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</si>
  <si>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</si>
  <si>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</si>
  <si>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</si>
  <si>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</si>
  <si>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</si>
  <si>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</si>
  <si>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</si>
  <si>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</si>
  <si>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</si>
  <si>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</si>
  <si>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</si>
  <si>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</si>
  <si>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</si>
  <si>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</si>
  <si>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</si>
  <si>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</si>
  <si>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</si>
  <si>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</si>
  <si>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</si>
  <si>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</si>
  <si>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</si>
  <si>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</si>
  <si>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</si>
  <si>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</si>
  <si>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</si>
  <si>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</si>
  <si>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</si>
  <si>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</si>
  <si>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</si>
  <si>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</si>
  <si>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</si>
  <si>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</si>
  <si>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</si>
  <si>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</si>
  <si>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</si>
  <si>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</si>
  <si>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</si>
  <si>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</si>
  <si>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</si>
  <si>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</si>
  <si>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</si>
  <si>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</si>
  <si>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</si>
  <si>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</si>
  <si>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</si>
  <si>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</si>
  <si>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</si>
  <si>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</si>
  <si>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</si>
  <si>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</si>
  <si>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</si>
  <si>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</si>
  <si>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</si>
  <si>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</si>
  <si>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</si>
  <si>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</si>
  <si>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</si>
  <si>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</si>
  <si>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</si>
  <si>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</si>
  <si>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</si>
  <si>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</si>
  <si>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</si>
  <si>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</si>
  <si>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</si>
  <si>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</si>
  <si>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</si>
  <si>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</si>
  <si>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</si>
  <si>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</si>
  <si>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</si>
  <si>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</si>
  <si>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</si>
  <si>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</si>
  <si>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</si>
  <si>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</si>
  <si>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</si>
  <si>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</si>
  <si>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</si>
  <si>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</si>
  <si>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</si>
  <si>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</si>
  <si>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</si>
  <si>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</si>
  <si>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</si>
  <si>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</si>
  <si>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</si>
  <si>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</si>
  <si>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</si>
  <si>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</si>
  <si>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</si>
  <si>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</si>
  <si>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</si>
  <si>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</si>
  <si>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</si>
  <si>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</si>
  <si>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</si>
  <si>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</si>
  <si>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</si>
  <si>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</si>
  <si>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</si>
  <si>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</si>
  <si>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</si>
  <si>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</si>
  <si>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</si>
  <si>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</si>
  <si>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</si>
  <si>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</si>
  <si>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</si>
  <si>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</si>
  <si>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</si>
  <si>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</si>
  <si>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</si>
  <si>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</si>
  <si>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</si>
  <si>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</si>
  <si>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</si>
  <si>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</si>
  <si>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</si>
  <si>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</si>
  <si>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</si>
  <si>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</si>
  <si>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</si>
  <si>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</si>
  <si>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</si>
  <si>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</si>
  <si>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</si>
  <si>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</si>
  <si>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</si>
  <si>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</si>
  <si>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</si>
  <si>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</si>
  <si>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</si>
  <si>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</si>
  <si>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</si>
  <si>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</si>
  <si>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</si>
  <si>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</si>
  <si>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</si>
  <si>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</si>
  <si>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</si>
  <si>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</si>
  <si>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</si>
  <si>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</si>
  <si>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</si>
  <si>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</si>
  <si>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</si>
  <si>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</si>
  <si>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</si>
  <si>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</si>
  <si>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</si>
  <si>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</si>
  <si>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</si>
  <si>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</si>
  <si>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</si>
  <si>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</si>
  <si>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</si>
  <si>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</si>
  <si>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</si>
  <si>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</si>
  <si>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</si>
  <si>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</si>
  <si>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</si>
  <si>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</si>
  <si>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</si>
  <si>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</si>
  <si>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</si>
  <si>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</si>
  <si>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</si>
  <si>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</si>
  <si>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</si>
  <si>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</si>
  <si>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</si>
  <si>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</si>
  <si>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</si>
  <si>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</si>
  <si>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</si>
  <si>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</si>
  <si>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</si>
  <si>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</si>
  <si>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</si>
  <si>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</si>
  <si>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</si>
  <si>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</si>
  <si>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</si>
  <si>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</si>
  <si>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</si>
  <si>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</si>
  <si>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</si>
  <si>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</si>
  <si>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</si>
  <si>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</si>
  <si>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</si>
  <si>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</si>
  <si>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</si>
  <si>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</si>
  <si>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</si>
  <si>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</si>
  <si>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</si>
  <si>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</si>
  <si>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</si>
  <si>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</si>
  <si>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</si>
  <si>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</si>
  <si>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</si>
  <si>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</si>
  <si>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</si>
  <si>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</si>
  <si>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</si>
  <si>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</si>
  <si>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</si>
  <si>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</si>
  <si>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</si>
  <si>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</si>
  <si>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</si>
  <si>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</si>
  <si>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</si>
  <si>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</si>
  <si>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</si>
  <si>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</si>
  <si>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</si>
  <si>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</si>
  <si>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</si>
  <si>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</si>
  <si>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</si>
  <si>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</si>
  <si>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</si>
  <si>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</si>
  <si>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</si>
  <si>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</si>
  <si>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</si>
  <si>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</si>
  <si>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</si>
  <si>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</si>
  <si>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</si>
  <si>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</si>
  <si>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</si>
  <si>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</si>
  <si>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</si>
  <si>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</si>
  <si>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</si>
  <si>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</si>
  <si>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</si>
  <si>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</si>
  <si>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</si>
  <si>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</si>
  <si>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</si>
  <si>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</si>
  <si>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</si>
  <si>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</si>
  <si>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</si>
  <si>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</si>
  <si>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</si>
  <si>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</si>
  <si>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</si>
  <si>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</si>
  <si>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</si>
  <si>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</si>
  <si>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</si>
  <si>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</si>
  <si>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</si>
  <si>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</si>
  <si>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</si>
  <si>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</si>
  <si>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</si>
  <si>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</si>
  <si>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</si>
  <si>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</si>
  <si>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</si>
  <si>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</si>
  <si>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</si>
  <si>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</si>
  <si>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</si>
  <si>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</si>
  <si>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</si>
  <si>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</si>
  <si>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</si>
  <si>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</si>
  <si>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</si>
  <si>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</si>
  <si>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</si>
  <si>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</si>
  <si>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</si>
  <si>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</si>
  <si>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</si>
  <si>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</si>
  <si>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</si>
  <si>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</si>
  <si>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</si>
  <si>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</si>
  <si>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</si>
  <si>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</si>
  <si>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</si>
  <si>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</si>
  <si>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</si>
  <si>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</si>
  <si>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</si>
  <si>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</si>
  <si>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</si>
  <si>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</si>
  <si>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</si>
  <si>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</si>
  <si>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</si>
  <si>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</si>
  <si>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</si>
  <si>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</si>
  <si>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</si>
  <si>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</si>
  <si>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</si>
  <si>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</si>
  <si>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</si>
  <si>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</si>
  <si>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</si>
  <si>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</si>
  <si>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</si>
  <si>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</si>
  <si>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</si>
  <si>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</si>
  <si>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</si>
  <si>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</si>
  <si>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</si>
  <si>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</si>
  <si>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</si>
  <si>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</si>
  <si>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</si>
  <si>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</si>
  <si>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</si>
  <si>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</si>
  <si>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</si>
  <si>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</si>
  <si>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</si>
  <si>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</si>
  <si>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</si>
  <si>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</si>
  <si>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</si>
  <si>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</si>
  <si>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</si>
  <si>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</si>
  <si>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</si>
  <si>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</si>
  <si>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</si>
  <si>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</si>
  <si>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</si>
  <si>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</si>
  <si>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</si>
  <si>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</si>
  <si>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</si>
  <si>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</si>
  <si>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</si>
  <si>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</si>
  <si>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</si>
  <si>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</si>
  <si>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</si>
  <si>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</si>
  <si>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</si>
  <si>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</si>
  <si>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</si>
  <si>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</si>
  <si>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</si>
  <si>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</si>
  <si>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</si>
  <si>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</si>
  <si>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</si>
  <si>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</si>
  <si>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</si>
  <si>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</si>
  <si>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</si>
  <si>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</si>
  <si>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</si>
  <si>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</si>
  <si>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</si>
  <si>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</si>
  <si>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</si>
  <si>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</si>
  <si>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</si>
  <si>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</si>
  <si>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</si>
  <si>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</si>
  <si>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</si>
  <si>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</si>
  <si>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</si>
  <si>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</si>
  <si>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</si>
  <si>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</si>
  <si>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</si>
  <si>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</si>
  <si>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</si>
  <si>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</si>
  <si>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</si>
  <si>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</si>
  <si>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</si>
  <si>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</si>
  <si>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</si>
  <si>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</si>
  <si>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</si>
  <si>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</si>
  <si>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</si>
  <si>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</si>
  <si>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</si>
  <si>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</si>
  <si>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</si>
  <si>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</si>
  <si>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</si>
  <si>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</si>
  <si>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</si>
  <si>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</si>
  <si>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</si>
  <si>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</si>
  <si>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</si>
  <si>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</si>
  <si>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</si>
  <si>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</si>
  <si>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</si>
  <si>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</si>
  <si>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</si>
  <si>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</si>
  <si>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</si>
  <si>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</si>
  <si>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</si>
  <si>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</si>
  <si>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</si>
  <si>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</si>
  <si>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</si>
  <si>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</si>
  <si>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</si>
  <si>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</si>
  <si>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</si>
  <si>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</si>
  <si>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</si>
  <si>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</si>
  <si>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</si>
  <si>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</si>
  <si>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</si>
  <si>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</si>
  <si>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</si>
  <si>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</si>
  <si>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</si>
  <si>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</si>
  <si>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</si>
  <si>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</si>
  <si>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</si>
  <si>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</si>
  <si>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</si>
  <si>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</si>
  <si>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</si>
  <si>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</si>
  <si>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</si>
  <si>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</si>
  <si>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</si>
  <si>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</si>
  <si>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</si>
  <si>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</si>
  <si>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</si>
  <si>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</si>
  <si>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</si>
  <si>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</si>
  <si>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</si>
  <si>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</si>
  <si>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</si>
  <si>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</si>
  <si>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</si>
  <si>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</si>
  <si>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</si>
  <si>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</si>
  <si>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</si>
  <si>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</si>
  <si>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</si>
  <si>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</si>
  <si>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</si>
  <si>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</si>
  <si>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</si>
  <si>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</si>
  <si>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</si>
  <si>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</si>
  <si>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</si>
  <si>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</si>
  <si>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</si>
  <si>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</si>
  <si>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</si>
  <si>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</si>
  <si>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</si>
  <si>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</si>
  <si>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</si>
  <si>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</si>
  <si>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</si>
  <si>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</si>
  <si>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</si>
  <si>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</si>
  <si>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</si>
  <si>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</si>
  <si>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</si>
  <si>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</si>
  <si>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</si>
  <si>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</si>
  <si>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</si>
  <si>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</si>
  <si>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</si>
  <si>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</si>
  <si>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</si>
  <si>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</si>
  <si>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</si>
  <si>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</si>
  <si>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</si>
  <si>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</si>
  <si>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</si>
  <si>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</si>
  <si>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</si>
  <si>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</si>
  <si>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</si>
  <si>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</si>
  <si>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</si>
  <si>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</si>
  <si>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</si>
  <si>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</si>
  <si>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</si>
  <si>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</si>
  <si>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</si>
  <si>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</si>
  <si>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</si>
  <si>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</si>
  <si>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</si>
  <si>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</si>
  <si>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</si>
  <si>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</si>
  <si>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</si>
  <si>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</si>
  <si>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</si>
  <si>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</si>
  <si>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</si>
  <si>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</si>
  <si>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</si>
  <si>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</si>
  <si>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</si>
  <si>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</si>
  <si>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</si>
  <si>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</si>
  <si>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</si>
  <si>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</si>
  <si>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</si>
  <si>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</si>
  <si>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</si>
  <si>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</si>
  <si>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</si>
  <si>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</si>
  <si>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</si>
  <si>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</si>
  <si>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</si>
  <si>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</si>
  <si>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</si>
  <si>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</si>
  <si>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</si>
  <si>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</si>
  <si>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</si>
  <si>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</si>
  <si>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</si>
  <si>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</si>
  <si>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</si>
  <si>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</si>
  <si>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</si>
  <si>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</si>
  <si>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</si>
  <si>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</si>
  <si>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</si>
  <si>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</si>
  <si>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</si>
  <si>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</si>
  <si>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</si>
  <si>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</si>
  <si>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</si>
  <si>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</si>
  <si>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</si>
  <si>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</si>
  <si>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</si>
  <si>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</si>
  <si>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</si>
  <si>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</si>
  <si>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</si>
  <si>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</si>
  <si>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</si>
  <si>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</si>
  <si>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</si>
  <si>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</si>
  <si>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</si>
  <si>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</si>
  <si>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</si>
  <si>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</si>
  <si>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</si>
  <si>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</si>
  <si>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</si>
  <si>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</si>
  <si>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</si>
  <si>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</si>
  <si>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</si>
  <si>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</si>
  <si>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</si>
  <si>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</si>
  <si>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</si>
  <si>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</si>
  <si>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</si>
  <si>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</si>
  <si>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</si>
  <si>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</si>
  <si>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</si>
  <si>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</si>
  <si>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</si>
  <si>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</si>
  <si>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</si>
  <si>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</si>
  <si>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</si>
  <si>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</si>
  <si>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</si>
  <si>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</si>
  <si>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</si>
  <si>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</si>
  <si>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</si>
  <si>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</si>
  <si>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</si>
  <si>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</si>
  <si>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</si>
  <si>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</si>
  <si>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</si>
  <si>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</si>
  <si>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</si>
  <si>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</si>
  <si>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</si>
  <si>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</si>
  <si>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</si>
  <si>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</si>
  <si>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</si>
  <si>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</si>
  <si>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</si>
  <si>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</si>
  <si>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</si>
  <si>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</si>
  <si>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</si>
  <si>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</si>
  <si>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</si>
  <si>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</si>
  <si>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</si>
  <si>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</si>
  <si>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</si>
  <si>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</si>
  <si>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</si>
  <si>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</si>
  <si>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</si>
  <si>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</si>
  <si>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</si>
  <si>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</si>
  <si>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</si>
  <si>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</si>
  <si>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</si>
  <si>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</si>
  <si>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</si>
  <si>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</si>
  <si>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</si>
  <si>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</si>
  <si>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</si>
  <si>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</si>
  <si>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</si>
  <si>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</si>
  <si>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</si>
  <si>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</si>
  <si>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</si>
  <si>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</si>
  <si>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</si>
  <si>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</si>
  <si>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</si>
  <si>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</si>
  <si>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</si>
  <si>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</si>
  <si>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</si>
  <si>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</si>
  <si>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</si>
  <si>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</si>
  <si>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</si>
  <si>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</si>
  <si>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</si>
  <si>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</si>
  <si>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</si>
  <si>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</si>
  <si>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</si>
  <si>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</si>
  <si>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</si>
  <si>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</si>
  <si>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</si>
  <si>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</si>
  <si>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</si>
  <si>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</si>
  <si>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</si>
  <si>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</si>
  <si>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</si>
  <si>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</si>
  <si>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</si>
  <si>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</si>
  <si>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</si>
  <si>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</si>
  <si>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</si>
  <si>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</si>
  <si>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</si>
  <si>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</si>
  <si>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</si>
  <si>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</si>
  <si>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</si>
  <si>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</si>
  <si>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</si>
  <si>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</si>
  <si>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</si>
  <si>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</si>
  <si>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</si>
  <si>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</si>
  <si>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</si>
  <si>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</si>
  <si>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</si>
  <si>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</si>
  <si>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</si>
  <si>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</si>
  <si>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</si>
  <si>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</si>
  <si>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</si>
  <si>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</si>
  <si>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</si>
  <si>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</si>
  <si>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</si>
  <si>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</si>
  <si>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</si>
  <si>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</si>
  <si>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</si>
  <si>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</si>
  <si>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</si>
  <si>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</si>
  <si>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</si>
  <si>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</si>
  <si>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</si>
  <si>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</si>
  <si>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</si>
  <si>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</si>
  <si>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</si>
  <si>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</si>
  <si>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</si>
  <si>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</si>
  <si>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</si>
  <si>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</si>
  <si>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</si>
  <si>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</si>
  <si>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</si>
  <si>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</si>
  <si>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</si>
  <si>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</si>
  <si>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</si>
  <si>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</si>
  <si>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</si>
  <si>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</si>
  <si>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</si>
  <si>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</si>
  <si>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</si>
  <si>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</si>
  <si>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</si>
  <si>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</si>
  <si>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</si>
  <si>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</si>
  <si>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</si>
  <si>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</si>
  <si>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</si>
  <si>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</si>
  <si>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</si>
  <si>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</si>
  <si>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</si>
  <si>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</si>
  <si>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</si>
  <si>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</si>
  <si>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</si>
  <si>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</si>
  <si>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</si>
  <si>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</si>
  <si>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</si>
  <si>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</si>
  <si>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</si>
  <si>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</si>
  <si>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</si>
  <si>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</si>
  <si>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</si>
  <si>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</si>
  <si>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</si>
  <si>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</si>
  <si>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</si>
  <si>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</si>
  <si>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</si>
  <si>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</si>
  <si>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</si>
  <si>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</si>
  <si>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</si>
  <si>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</si>
  <si>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</si>
  <si>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</si>
  <si>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</si>
  <si>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</si>
  <si>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</si>
  <si>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</si>
  <si>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</si>
  <si>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</si>
  <si>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</si>
  <si>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</si>
  <si>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</si>
  <si>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</si>
  <si>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</si>
  <si>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</si>
  <si>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</si>
  <si>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</si>
  <si>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</si>
  <si>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</si>
  <si>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</si>
  <si>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</si>
  <si>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</si>
  <si>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</si>
  <si>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</si>
  <si>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</si>
  <si>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</si>
  <si>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</si>
  <si>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</si>
  <si>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</si>
  <si>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</si>
  <si>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</si>
  <si>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</si>
  <si>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</si>
  <si>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</si>
  <si>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</si>
  <si>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</si>
  <si>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</si>
  <si>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</si>
  <si>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</si>
  <si>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</si>
  <si>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</si>
  <si>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</si>
  <si>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</si>
  <si>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</si>
  <si>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</si>
  <si>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</si>
  <si>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</si>
  <si>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</si>
  <si>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</si>
  <si>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</si>
  <si>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</si>
  <si>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</si>
  <si>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</si>
  <si>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</si>
  <si>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</si>
  <si>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</si>
  <si>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</si>
  <si>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</si>
  <si>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</si>
  <si>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</si>
  <si>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</si>
  <si>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</si>
  <si>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</si>
  <si>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</si>
  <si>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</si>
  <si>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</si>
  <si>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</si>
  <si>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</si>
  <si>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</si>
  <si>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</si>
  <si>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</si>
  <si>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</si>
  <si>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</si>
  <si>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</si>
  <si>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</si>
  <si>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</si>
  <si>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</si>
  <si>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</si>
  <si>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</si>
  <si>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</si>
  <si>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</si>
  <si>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</si>
  <si>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</si>
  <si>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</si>
  <si>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</si>
  <si>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</si>
  <si>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</si>
  <si>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</si>
  <si>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</si>
  <si>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</si>
  <si>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</si>
  <si>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</si>
  <si>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</si>
  <si>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</si>
  <si>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</si>
  <si>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</si>
  <si>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</si>
  <si>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</si>
  <si>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</si>
  <si>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</si>
  <si>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</si>
  <si>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</si>
  <si>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</si>
  <si>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</si>
  <si>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</si>
  <si>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</si>
  <si>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</si>
  <si>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</si>
  <si>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</si>
  <si>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</si>
  <si>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</si>
  <si>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</si>
  <si>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</si>
  <si>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</si>
  <si>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</si>
  <si>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</si>
  <si>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</si>
  <si>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</si>
  <si>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</si>
  <si>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</si>
  <si>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</si>
  <si>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</si>
  <si>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</si>
  <si>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</si>
  <si>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</si>
  <si>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</si>
  <si>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</si>
  <si>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</si>
  <si>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</si>
  <si>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</si>
  <si>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</si>
  <si>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</si>
  <si>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</si>
  <si>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</si>
  <si>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</si>
  <si>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</si>
  <si>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</si>
  <si>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</si>
  <si>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</si>
  <si>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</si>
  <si>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</si>
  <si>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</si>
  <si>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</si>
  <si>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</si>
  <si>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</si>
  <si>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</si>
  <si>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</si>
  <si>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</si>
  <si>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</si>
  <si>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</si>
  <si>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</si>
  <si>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</si>
  <si>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</si>
  <si>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</si>
  <si>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</si>
  <si>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</si>
  <si>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</si>
  <si>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</si>
  <si>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</si>
  <si>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</si>
  <si>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</si>
  <si>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</si>
  <si>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</si>
  <si>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</si>
  <si>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</si>
  <si>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</si>
  <si>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</si>
  <si>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</si>
  <si>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</si>
  <si>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</si>
  <si>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</si>
  <si>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</si>
  <si>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</si>
  <si>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</si>
  <si>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</si>
  <si>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</si>
  <si>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</si>
  <si>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</si>
  <si>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</si>
  <si>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</si>
  <si>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</si>
  <si>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</si>
  <si>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</si>
  <si>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</si>
  <si>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</si>
  <si>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</si>
  <si>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</si>
  <si>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</si>
  <si>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</si>
  <si>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</si>
  <si>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</si>
  <si>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</si>
  <si>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</si>
  <si>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</si>
  <si>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</si>
  <si>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</si>
  <si>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</si>
  <si>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</si>
  <si>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</si>
  <si>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</si>
  <si>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</si>
  <si>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</si>
  <si>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</si>
  <si>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</si>
  <si>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</si>
  <si>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</si>
  <si>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</si>
  <si>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</si>
  <si>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</si>
  <si>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</si>
  <si>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</si>
  <si>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</si>
  <si>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</si>
  <si>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</si>
  <si>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</si>
  <si>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</si>
  <si>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</si>
  <si>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</si>
  <si>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</si>
  <si>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</si>
  <si>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</si>
  <si>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</si>
  <si>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</si>
  <si>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</si>
  <si>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</si>
  <si>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</si>
  <si>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</si>
  <si>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</si>
  <si>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</si>
  <si>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</si>
  <si>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</si>
  <si>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</si>
  <si>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</si>
  <si>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</si>
  <si>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</si>
  <si>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</si>
  <si>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</si>
  <si>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</si>
  <si>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</si>
  <si>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</si>
  <si>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</si>
  <si>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</si>
  <si>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</si>
  <si>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</si>
  <si>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</si>
  <si>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</si>
  <si>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</si>
  <si>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</si>
  <si>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</si>
  <si>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</si>
  <si>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</si>
  <si>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</si>
  <si>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</si>
  <si>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</si>
  <si>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</si>
  <si>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</si>
  <si>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</si>
  <si>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</si>
  <si>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</si>
  <si>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</si>
  <si>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</si>
  <si>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</si>
  <si>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</si>
  <si>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</si>
  <si>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</si>
  <si>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</si>
  <si>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</si>
  <si>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</si>
  <si>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</si>
  <si>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</si>
  <si>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</si>
  <si>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</si>
  <si>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</si>
  <si>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</si>
  <si>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</si>
  <si>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</si>
  <si>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</si>
  <si>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</si>
  <si>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</si>
  <si>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</si>
  <si>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</si>
  <si>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</si>
  <si>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</si>
  <si>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</si>
  <si>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</si>
  <si>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</si>
  <si>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</si>
  <si>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</si>
  <si>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</si>
  <si>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</si>
  <si>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</si>
  <si>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</si>
  <si>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</si>
  <si>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</si>
  <si>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</si>
  <si>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</si>
  <si>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</si>
  <si>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</si>
  <si>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</si>
  <si>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</si>
  <si>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</si>
  <si>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</si>
  <si>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</si>
  <si>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</si>
  <si>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</si>
  <si>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</si>
  <si>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</si>
  <si>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</si>
  <si>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</si>
  <si>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</si>
  <si>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</si>
  <si>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</si>
  <si>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</si>
  <si>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</si>
  <si>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</si>
  <si>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</si>
  <si>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</si>
  <si>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</si>
  <si>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</si>
  <si>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</si>
  <si>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</si>
  <si>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</si>
  <si>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</si>
  <si>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</si>
  <si>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</si>
  <si>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</si>
  <si>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</si>
  <si>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</si>
  <si>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</si>
  <si>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</si>
  <si>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</si>
  <si>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</si>
  <si>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</si>
  <si>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</si>
  <si>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</si>
  <si>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</si>
  <si>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</si>
  <si>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</si>
  <si>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</si>
  <si>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</si>
  <si>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</si>
  <si>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</si>
  <si>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</si>
  <si>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</si>
  <si>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</si>
  <si>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</si>
  <si>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</si>
  <si>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</si>
  <si>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</si>
  <si>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</si>
  <si>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</si>
  <si>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</si>
  <si>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</si>
  <si>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</si>
  <si>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</si>
  <si>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</si>
  <si>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</si>
  <si>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</si>
  <si>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</si>
  <si>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</si>
  <si>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</si>
  <si>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</si>
  <si>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</si>
  <si>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</si>
  <si>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</si>
  <si>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</si>
  <si>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</si>
  <si>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</si>
  <si>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</si>
  <si>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</si>
  <si>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</si>
  <si>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</si>
  <si>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</si>
  <si>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</si>
  <si>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</si>
  <si>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</si>
  <si>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</si>
  <si>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</si>
  <si>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</si>
  <si>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</si>
  <si>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</si>
  <si>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</si>
  <si>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</si>
  <si>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</si>
  <si>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</si>
  <si>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</si>
  <si>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</si>
  <si>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</si>
  <si>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</si>
  <si>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</si>
  <si>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</si>
  <si>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</si>
  <si>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</si>
  <si>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</si>
  <si>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</si>
  <si>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</si>
  <si>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</si>
  <si>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</si>
  <si>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</si>
  <si>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</si>
  <si>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</si>
  <si>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</si>
  <si>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</si>
  <si>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</si>
  <si>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</si>
  <si>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</si>
  <si>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</si>
  <si>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</si>
  <si>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</si>
  <si>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</si>
  <si>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</si>
  <si>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</si>
  <si>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</si>
  <si>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</si>
  <si>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</si>
  <si>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</si>
  <si>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</si>
  <si>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</si>
  <si>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</si>
  <si>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</si>
  <si>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</si>
  <si>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</si>
  <si>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</si>
  <si>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</si>
  <si>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</si>
  <si>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</si>
  <si>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</si>
  <si>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</si>
  <si>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</si>
  <si>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</si>
  <si>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</si>
  <si>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</si>
  <si>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</si>
  <si>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</si>
  <si>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</si>
  <si>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</si>
  <si>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</si>
  <si>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</si>
  <si>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</si>
  <si>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</si>
  <si>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</si>
  <si>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</si>
  <si>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</si>
  <si>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</si>
  <si>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</si>
  <si>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</si>
  <si>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</si>
  <si>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</si>
  <si>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</si>
  <si>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</si>
  <si>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</si>
  <si>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</si>
  <si>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</si>
  <si>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</si>
  <si>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</si>
  <si>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</si>
  <si>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</si>
  <si>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</si>
  <si>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</si>
  <si>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</si>
  <si>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</si>
  <si>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</si>
  <si>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</si>
  <si>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</si>
  <si>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</si>
  <si>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</si>
  <si>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</si>
  <si>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</si>
  <si>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</si>
  <si>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</si>
  <si>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</si>
  <si>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</si>
  <si>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</si>
  <si>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</si>
  <si>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</si>
  <si>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</si>
  <si>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</si>
  <si>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</si>
  <si>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</si>
  <si>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</si>
  <si>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</si>
  <si>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</si>
  <si>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</si>
  <si>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</si>
  <si>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</si>
  <si>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</si>
  <si>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</si>
  <si>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</si>
  <si>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</si>
  <si>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</si>
  <si>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</si>
  <si>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</si>
  <si>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</si>
  <si>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</si>
  <si>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</si>
  <si>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</si>
  <si>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</si>
  <si>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</si>
  <si>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</si>
  <si>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</si>
  <si>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</si>
  <si>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</si>
  <si>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</si>
  <si>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</si>
  <si>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</si>
  <si>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</si>
  <si>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</si>
  <si>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</si>
  <si>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</si>
  <si>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</si>
  <si>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</si>
  <si>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</si>
  <si>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</si>
  <si>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</si>
  <si>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</si>
  <si>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</si>
  <si>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</si>
  <si>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</si>
  <si>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</si>
  <si>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</si>
  <si>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</si>
  <si>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</si>
  <si>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</si>
  <si>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</si>
  <si>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</si>
  <si>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</si>
  <si>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</si>
  <si>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</si>
  <si>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</si>
  <si>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</si>
  <si>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</si>
  <si>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</si>
  <si>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</si>
  <si>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</si>
  <si>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</si>
  <si>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</si>
  <si>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</si>
  <si>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</si>
  <si>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</si>
  <si>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</si>
  <si>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</si>
  <si>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</si>
  <si>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</si>
  <si>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</si>
  <si>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</si>
  <si>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</si>
  <si>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</si>
  <si>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</si>
  <si>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</si>
  <si>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</si>
  <si>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</si>
  <si>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</si>
  <si>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</si>
  <si>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</si>
  <si>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</si>
  <si>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</si>
  <si>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</si>
  <si>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</si>
  <si>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</si>
  <si>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</si>
  <si>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</si>
  <si>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</si>
  <si>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</si>
  <si>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</si>
  <si>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</si>
  <si>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</si>
  <si>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</si>
  <si>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</si>
  <si>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</si>
  <si>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</si>
  <si>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</si>
  <si>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</si>
  <si>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</si>
  <si>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</si>
  <si>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</si>
  <si>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</si>
  <si>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</si>
  <si>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</si>
  <si>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</si>
  <si>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</si>
  <si>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</si>
  <si>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</si>
  <si>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</si>
  <si>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</si>
  <si>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</si>
  <si>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</si>
  <si>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</si>
  <si>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</si>
  <si>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</si>
  <si>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</si>
  <si>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</si>
  <si>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</si>
  <si>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</si>
  <si>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</si>
  <si>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</si>
  <si>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</si>
  <si>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</si>
  <si>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</si>
  <si>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</si>
  <si>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</si>
  <si>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</si>
  <si>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</si>
  <si>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</si>
  <si>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</si>
  <si>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</si>
  <si>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</si>
  <si>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</si>
  <si>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</si>
  <si>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</si>
  <si>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</si>
  <si>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</si>
  <si>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</si>
  <si>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</si>
  <si>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</si>
  <si>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</si>
  <si>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</si>
  <si>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</si>
  <si>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</si>
  <si>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</si>
  <si>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</si>
  <si>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</si>
  <si>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</si>
  <si>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</si>
  <si>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</si>
  <si>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</si>
  <si>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</si>
  <si>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</si>
  <si>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</si>
  <si>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</si>
  <si>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</si>
  <si>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</si>
  <si>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</si>
  <si>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</si>
  <si>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</si>
  <si>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</si>
  <si>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</si>
  <si>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</si>
  <si>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</si>
  <si>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</si>
  <si>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</si>
  <si>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</si>
  <si>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</si>
  <si>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</si>
  <si>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</si>
  <si>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</si>
  <si>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</si>
  <si>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</si>
  <si>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</si>
  <si>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</si>
  <si>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</si>
  <si>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</si>
  <si>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</si>
  <si>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</si>
  <si>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</si>
  <si>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</si>
  <si>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</si>
  <si>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</si>
  <si>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</si>
  <si>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</si>
  <si>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</si>
  <si>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</si>
  <si>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</si>
  <si>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</si>
  <si>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</si>
  <si>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</si>
  <si>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</si>
  <si>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</si>
  <si>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</si>
  <si>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</si>
  <si>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</si>
  <si>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</si>
  <si>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</si>
  <si>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</si>
  <si>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</si>
  <si>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</si>
  <si>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</si>
  <si>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</si>
  <si>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</si>
  <si>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</si>
  <si>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</si>
  <si>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</si>
  <si>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</si>
  <si>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</si>
  <si>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</si>
  <si>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</si>
  <si>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</si>
  <si>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</si>
  <si>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</si>
  <si>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</si>
  <si>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</si>
  <si>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</si>
  <si>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</si>
  <si>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</si>
  <si>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</si>
  <si>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</si>
  <si>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</si>
  <si>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</si>
  <si>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</si>
  <si>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</si>
  <si>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</si>
  <si>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</si>
  <si>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</si>
  <si>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</si>
  <si>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</si>
  <si>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</si>
  <si>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</si>
  <si>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</si>
  <si>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</si>
  <si>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</si>
  <si>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</si>
  <si>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</si>
  <si>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</si>
  <si>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</si>
  <si>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</si>
  <si>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</si>
  <si>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</si>
  <si>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</si>
  <si>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</si>
  <si>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</si>
  <si>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</si>
  <si>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</si>
  <si>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</si>
  <si>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</si>
  <si>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</si>
  <si>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</si>
  <si>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</si>
  <si>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</si>
  <si>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</si>
  <si>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</si>
  <si>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</si>
  <si>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</si>
  <si>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</si>
  <si>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</si>
  <si>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</si>
  <si>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</si>
  <si>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</si>
  <si>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</si>
  <si>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</si>
  <si>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</si>
  <si>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</si>
  <si>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</si>
  <si>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</si>
  <si>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</si>
  <si>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</si>
  <si>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</si>
  <si>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</si>
  <si>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</si>
  <si>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</si>
  <si>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</si>
  <si>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</si>
  <si>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</si>
  <si>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</si>
  <si>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</si>
  <si>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</si>
  <si>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</si>
  <si>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</si>
  <si>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</si>
  <si>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</si>
  <si>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</si>
  <si>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</si>
  <si>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</si>
  <si>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</si>
  <si>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</si>
  <si>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</si>
  <si>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</si>
  <si>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</si>
  <si>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</si>
  <si>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</si>
  <si>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</si>
  <si>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</si>
  <si>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</si>
  <si>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</si>
  <si>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</si>
  <si>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</si>
  <si>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</si>
  <si>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</si>
  <si>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</si>
  <si>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</si>
  <si>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</si>
  <si>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</si>
  <si>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</si>
  <si>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</si>
  <si>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</si>
  <si>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</si>
  <si>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</si>
  <si>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</si>
  <si>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</si>
  <si>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</si>
  <si>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</si>
  <si>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</si>
  <si>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</si>
  <si>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</si>
  <si>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</si>
  <si>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</si>
  <si>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</si>
  <si>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</si>
  <si>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</si>
  <si>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</si>
  <si>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</si>
  <si>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</si>
  <si>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</si>
  <si>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</si>
  <si>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</si>
  <si>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</si>
  <si>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</si>
  <si>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</si>
  <si>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</si>
  <si>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</si>
  <si>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</si>
  <si>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</si>
  <si>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</si>
  <si>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</si>
  <si>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</si>
  <si>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</si>
  <si>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</si>
  <si>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</si>
  <si>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</si>
  <si>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</si>
  <si>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</si>
  <si>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</si>
  <si>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</si>
  <si>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</si>
  <si>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</si>
  <si>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</si>
  <si>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</si>
  <si>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</si>
  <si>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</si>
  <si>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</si>
  <si>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</si>
  <si>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</si>
  <si>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</si>
  <si>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</si>
  <si>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</si>
  <si>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</si>
  <si>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</si>
  <si>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</si>
  <si>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</si>
  <si>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</si>
  <si>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</si>
  <si>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</si>
  <si>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</si>
  <si>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</si>
  <si>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</si>
  <si>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</si>
  <si>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</si>
  <si>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</si>
  <si>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</si>
  <si>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</si>
  <si>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</si>
  <si>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</si>
  <si>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</si>
  <si>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</si>
  <si>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</si>
  <si>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</si>
  <si>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</si>
  <si>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</si>
  <si>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</si>
  <si>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</si>
  <si>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</si>
  <si>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</si>
  <si>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</si>
  <si>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</si>
  <si>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</si>
  <si>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</si>
  <si>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</si>
  <si>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</si>
  <si>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</si>
  <si>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</si>
  <si>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</si>
  <si>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</si>
  <si>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</si>
  <si>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</si>
  <si>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</si>
  <si>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</si>
  <si>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</si>
  <si>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</si>
  <si>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</si>
  <si>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</si>
  <si>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</si>
  <si>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</si>
  <si>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</si>
  <si>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</si>
  <si>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</si>
  <si>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</si>
  <si>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</si>
  <si>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</si>
  <si>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</si>
  <si>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</si>
  <si>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</si>
  <si>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</si>
  <si>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</si>
  <si>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</si>
  <si>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</si>
  <si>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</si>
  <si>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</si>
  <si>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</si>
  <si>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</si>
  <si>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</si>
  <si>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</si>
  <si>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</si>
  <si>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</si>
  <si>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</si>
  <si>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</si>
  <si>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</si>
  <si>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</si>
  <si>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</si>
  <si>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</si>
  <si>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</si>
  <si>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</si>
  <si>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</si>
  <si>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</si>
  <si>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</si>
  <si>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</si>
  <si>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</si>
  <si>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</si>
  <si>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</si>
  <si>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</si>
  <si>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</si>
  <si>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</si>
  <si>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</si>
  <si>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</si>
  <si>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</si>
  <si>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</si>
  <si>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</si>
  <si>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</si>
  <si>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</si>
  <si>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</si>
  <si>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</si>
  <si>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</si>
  <si>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</si>
  <si>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</si>
  <si>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</si>
  <si>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</si>
  <si>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</si>
  <si>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</si>
  <si>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</si>
  <si>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</si>
  <si>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</si>
  <si>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</si>
  <si>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</si>
  <si>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</si>
  <si>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</si>
  <si>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</si>
  <si>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</si>
  <si>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</si>
  <si>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</si>
  <si>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</si>
  <si>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</si>
  <si>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</si>
  <si>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</si>
  <si>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</si>
  <si>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</si>
  <si>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</si>
  <si>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</si>
  <si>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</si>
  <si>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</si>
  <si>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</si>
  <si>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</si>
  <si>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</si>
  <si>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</si>
  <si>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</si>
  <si>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</si>
  <si>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</si>
  <si>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</si>
  <si>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</si>
  <si>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</si>
  <si>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</si>
  <si>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</si>
  <si>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</si>
  <si>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</si>
  <si>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</si>
  <si>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</si>
  <si>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</si>
  <si>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</si>
  <si>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</si>
  <si>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</si>
  <si>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</si>
  <si>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</si>
  <si>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</si>
  <si>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</si>
  <si>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</si>
  <si>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</si>
  <si>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</si>
  <si>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</si>
  <si>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</si>
  <si>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</si>
  <si>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</si>
  <si>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</si>
  <si>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</si>
  <si>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</si>
  <si>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</si>
  <si>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</si>
  <si>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</si>
  <si>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</si>
  <si>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</si>
  <si>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</si>
  <si>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</si>
  <si>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</si>
  <si>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</si>
  <si>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</si>
  <si>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</si>
  <si>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</si>
  <si>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</si>
  <si>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</si>
  <si>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</si>
  <si>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</si>
  <si>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</si>
  <si>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</si>
  <si>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</si>
  <si>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</si>
  <si>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</si>
  <si>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</si>
  <si>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</si>
  <si>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</si>
  <si>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</si>
  <si>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</si>
  <si>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</si>
  <si>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</si>
  <si>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</si>
  <si>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</si>
  <si>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</si>
  <si>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</si>
  <si>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</si>
  <si>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</si>
  <si>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</si>
  <si>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</si>
  <si>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</si>
  <si>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</si>
  <si>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</si>
  <si>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</si>
  <si>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</si>
  <si>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</si>
  <si>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</si>
  <si>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</si>
  <si>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</si>
  <si>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</si>
  <si>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</si>
  <si>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</si>
  <si>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</si>
  <si>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</si>
  <si>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</si>
  <si>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</si>
  <si>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</si>
  <si>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</si>
  <si>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</si>
  <si>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</si>
  <si>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</si>
  <si>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</si>
  <si>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</si>
  <si>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</si>
  <si>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</si>
  <si>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</si>
  <si>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</si>
  <si>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</si>
  <si>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</si>
  <si>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</si>
  <si>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</si>
  <si>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</si>
  <si>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</si>
  <si>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</si>
  <si>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</si>
  <si>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</si>
  <si>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</si>
  <si>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</si>
  <si>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</si>
  <si>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</si>
  <si>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</si>
  <si>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</si>
  <si>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</si>
  <si>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</si>
  <si>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</si>
  <si>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</si>
  <si>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</si>
  <si>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</si>
  <si>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</si>
  <si>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</si>
  <si>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</si>
  <si>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</si>
  <si>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</si>
  <si>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</si>
  <si>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</si>
  <si>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</si>
  <si>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</si>
  <si>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</si>
  <si>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</si>
  <si>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</si>
  <si>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</si>
  <si>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</si>
  <si>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</si>
  <si>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</si>
  <si>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</si>
  <si>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</si>
  <si>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</si>
  <si>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</si>
  <si>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</si>
  <si>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</si>
  <si>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</si>
  <si>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</si>
  <si>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</si>
  <si>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</si>
  <si>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</si>
  <si>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</si>
  <si>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</si>
  <si>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</si>
  <si>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</si>
  <si>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</si>
  <si>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</si>
  <si>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</si>
  <si>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</si>
  <si>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</si>
  <si>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</si>
  <si>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</si>
  <si>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</si>
  <si>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</si>
  <si>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</si>
  <si>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</si>
  <si>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</si>
  <si>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</si>
  <si>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</si>
  <si>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</si>
  <si>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</si>
  <si>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</si>
  <si>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</si>
  <si>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</si>
  <si>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</si>
  <si>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</si>
  <si>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</si>
  <si>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</si>
  <si>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</si>
  <si>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</si>
  <si>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</si>
  <si>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</si>
  <si>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</si>
  <si>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</si>
  <si>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</si>
  <si>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</si>
  <si>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</si>
  <si>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</si>
  <si>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</si>
  <si>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</si>
  <si>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</si>
  <si>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</si>
  <si>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</si>
  <si>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</si>
  <si>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</si>
  <si>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</si>
  <si>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</si>
  <si>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</si>
  <si>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</si>
  <si>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</si>
  <si>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</si>
  <si>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</si>
  <si>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</si>
  <si>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</si>
  <si>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</si>
  <si>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</si>
  <si>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</si>
  <si>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</si>
  <si>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</si>
  <si>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</si>
  <si>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</si>
  <si>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</si>
  <si>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</si>
  <si>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</si>
  <si>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</si>
  <si>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</si>
  <si>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</si>
  <si>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</si>
  <si>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</si>
  <si>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</si>
  <si>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</si>
  <si>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</si>
  <si>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</si>
  <si>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</si>
  <si>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</si>
  <si>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</si>
  <si>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</si>
  <si>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</si>
  <si>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</si>
  <si>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</si>
  <si>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</si>
  <si>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</si>
  <si>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</si>
  <si>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</si>
  <si>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</si>
  <si>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</si>
  <si>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</si>
  <si>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</si>
  <si>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</si>
  <si>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</si>
  <si>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</si>
  <si>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</si>
  <si>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</si>
  <si>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</si>
  <si>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</si>
  <si>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</si>
  <si>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</si>
  <si>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</si>
  <si>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</si>
  <si>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</si>
  <si>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</si>
  <si>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</si>
  <si>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</si>
  <si>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</si>
  <si>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</si>
  <si>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</si>
  <si>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</si>
  <si>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</si>
  <si>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</si>
  <si>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</si>
  <si>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</si>
  <si>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</si>
  <si>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</si>
  <si>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</si>
  <si>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</si>
  <si>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</si>
  <si>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</si>
  <si>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</si>
  <si>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</si>
  <si>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</si>
  <si>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</si>
  <si>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</si>
  <si>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</si>
  <si>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</si>
  <si>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</si>
  <si>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</si>
  <si>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</si>
  <si>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</si>
  <si>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</si>
  <si>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</si>
  <si>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</si>
  <si>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</si>
  <si>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</si>
  <si>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</si>
  <si>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</si>
  <si>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</si>
  <si>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</si>
  <si>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</si>
  <si>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</si>
  <si>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</si>
  <si>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</si>
  <si>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</si>
  <si>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</si>
  <si>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</si>
  <si>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</si>
  <si>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</si>
  <si>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</si>
  <si>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</si>
  <si>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</si>
  <si>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</si>
  <si>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</si>
  <si>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</si>
  <si>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</si>
  <si>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</si>
  <si>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</si>
  <si>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</si>
  <si>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</si>
  <si>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</si>
  <si>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</si>
  <si>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</si>
  <si>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</si>
  <si>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</si>
  <si>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</si>
  <si>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</si>
  <si>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</si>
  <si>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</si>
  <si>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</si>
  <si>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</si>
  <si>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</si>
  <si>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</si>
  <si>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</si>
  <si>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</si>
  <si>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</si>
  <si>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</si>
  <si>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</si>
  <si>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</si>
  <si>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</si>
  <si>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</si>
  <si>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</si>
  <si>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</si>
  <si>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</si>
  <si>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</si>
  <si>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</si>
  <si>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</si>
  <si>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</si>
  <si>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</si>
  <si>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</si>
  <si>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</si>
  <si>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</si>
  <si>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</si>
  <si>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</si>
  <si>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</si>
  <si>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</si>
  <si>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</si>
  <si>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</si>
  <si>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</si>
  <si>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</si>
  <si>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</si>
  <si>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</si>
  <si>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</si>
  <si>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</si>
  <si>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</si>
  <si>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</si>
  <si>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</si>
  <si>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</si>
  <si>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</si>
  <si>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</si>
  <si>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</si>
  <si>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</si>
  <si>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</si>
  <si>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</si>
  <si>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</si>
  <si>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</si>
  <si>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</si>
  <si>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</si>
  <si>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</si>
  <si>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</si>
  <si>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</si>
  <si>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</si>
  <si>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</si>
  <si>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</si>
  <si>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</si>
  <si>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</si>
  <si>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</si>
  <si>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</si>
  <si>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</si>
  <si>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</si>
  <si>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</si>
  <si>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</si>
  <si>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</si>
  <si>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</si>
  <si>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</si>
  <si>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</si>
  <si>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</si>
  <si>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</si>
  <si>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</si>
  <si>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</si>
  <si>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</si>
  <si>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</si>
  <si>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</si>
  <si>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</si>
  <si>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</si>
  <si>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</si>
  <si>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</si>
  <si>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</si>
  <si>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</si>
  <si>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</si>
  <si>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</si>
  <si>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</si>
  <si>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</si>
  <si>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</si>
  <si>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</si>
  <si>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</si>
  <si>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</si>
  <si>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</si>
  <si>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</si>
  <si>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</si>
  <si>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</si>
  <si>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</si>
  <si>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</si>
  <si>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</si>
  <si>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</si>
  <si>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</si>
  <si>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</si>
  <si>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</si>
  <si>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</si>
  <si>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</si>
  <si>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</si>
  <si>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</si>
  <si>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</si>
  <si>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</si>
  <si>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</si>
  <si>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</si>
  <si>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</si>
  <si>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</si>
  <si>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</si>
  <si>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</si>
  <si>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</si>
  <si>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</si>
  <si>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</si>
  <si>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</si>
  <si>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</si>
  <si>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</si>
  <si>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</si>
  <si>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</si>
  <si>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</si>
  <si>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</si>
  <si>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</si>
  <si>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</si>
  <si>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</si>
  <si>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</si>
  <si>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</si>
  <si>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</si>
  <si>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</si>
  <si>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</si>
  <si>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</si>
  <si>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</si>
  <si>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</si>
  <si>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</si>
  <si>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</si>
  <si>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</si>
  <si>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</si>
  <si>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</si>
  <si>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</si>
  <si>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</si>
  <si>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</si>
  <si>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</si>
  <si>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</si>
  <si>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</si>
  <si>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</si>
  <si>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</si>
  <si>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</si>
  <si>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</si>
  <si>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</si>
  <si>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</si>
  <si>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</si>
  <si>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</si>
  <si>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</si>
  <si>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</si>
  <si>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</si>
  <si>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</si>
  <si>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</si>
  <si>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</si>
  <si>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</si>
  <si>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</si>
  <si>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</si>
  <si>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</si>
  <si>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</si>
  <si>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</si>
  <si>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</si>
  <si>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</si>
  <si>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</si>
  <si>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</si>
  <si>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</si>
  <si>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</si>
  <si>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</si>
  <si>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</si>
  <si>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</si>
  <si>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</si>
  <si>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</si>
  <si>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</si>
  <si>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</si>
  <si>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</si>
  <si>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</si>
  <si>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</si>
  <si>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</si>
  <si>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</si>
  <si>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</si>
  <si>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</si>
  <si>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</si>
  <si>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</si>
  <si>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</si>
  <si>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</si>
  <si>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</si>
  <si>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</si>
  <si>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</si>
  <si>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</si>
  <si>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</si>
  <si>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</si>
  <si>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</si>
  <si>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</si>
  <si>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</si>
  <si>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</si>
  <si>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</si>
  <si>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</si>
  <si>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</si>
  <si>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</si>
  <si>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</si>
  <si>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</si>
  <si>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</si>
  <si>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</si>
  <si>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</si>
  <si>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</si>
  <si>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</si>
  <si>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</si>
  <si>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</si>
  <si>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</si>
  <si>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</si>
  <si>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</si>
  <si>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</si>
  <si>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</si>
  <si>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</si>
  <si>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</si>
  <si>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</si>
  <si>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</si>
  <si>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</si>
  <si>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</si>
  <si>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</si>
  <si>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</si>
  <si>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</si>
  <si>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</si>
  <si>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</si>
  <si>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</si>
  <si>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</si>
  <si>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</si>
  <si>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</si>
  <si>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</si>
  <si>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</si>
  <si>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</si>
  <si>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</si>
  <si>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</si>
  <si>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</si>
  <si>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</si>
  <si>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</si>
  <si>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</si>
  <si>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</si>
  <si>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</si>
  <si>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</si>
  <si>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</si>
  <si>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</si>
  <si>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</si>
  <si>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</si>
  <si>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</si>
  <si>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</si>
  <si>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</si>
  <si>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</si>
  <si>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</si>
  <si>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</si>
  <si>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</si>
  <si>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</si>
  <si>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</si>
  <si>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</si>
  <si>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</si>
  <si>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</si>
  <si>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</si>
  <si>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</si>
  <si>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</si>
  <si>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</si>
  <si>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</si>
  <si>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</si>
  <si>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</si>
  <si>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</si>
  <si>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</si>
  <si>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</si>
  <si>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</si>
  <si>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</si>
  <si>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</si>
  <si>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</si>
  <si>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</si>
  <si>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</si>
  <si>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</si>
  <si>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</si>
  <si>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</si>
  <si>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</si>
  <si>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</si>
  <si>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</si>
  <si>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</si>
  <si>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</si>
  <si>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</si>
  <si>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</si>
  <si>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</si>
  <si>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</si>
  <si>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</si>
  <si>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</si>
  <si>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</si>
  <si>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</si>
  <si>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</si>
  <si>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</si>
  <si>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</si>
  <si>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</si>
  <si>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</si>
  <si>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</si>
  <si>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</si>
  <si>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</si>
  <si>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</si>
  <si>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</si>
  <si>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</si>
  <si>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</si>
  <si>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</si>
  <si>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</si>
  <si>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</si>
  <si>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</si>
  <si>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</si>
  <si>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</si>
  <si>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</si>
  <si>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</si>
  <si>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</si>
  <si>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</si>
  <si>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</si>
  <si>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</si>
  <si>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</si>
  <si>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</si>
  <si>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</si>
  <si>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</si>
  <si>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</si>
  <si>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</si>
  <si>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</si>
  <si>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</si>
  <si>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</si>
  <si>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</si>
  <si>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</si>
  <si>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</si>
  <si>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</si>
  <si>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</si>
  <si>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</si>
  <si>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</si>
  <si>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</si>
  <si>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</si>
  <si>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</si>
  <si>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</si>
  <si>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</si>
  <si>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</si>
  <si>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</si>
  <si>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</si>
  <si>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</si>
  <si>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</si>
  <si>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</si>
  <si>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</si>
  <si>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</si>
  <si>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</si>
  <si>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</si>
  <si>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</si>
  <si>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</si>
  <si>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</si>
  <si>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</si>
  <si>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</si>
  <si>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</si>
  <si>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</si>
  <si>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</si>
  <si>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</si>
  <si>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</si>
  <si>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</si>
  <si>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</si>
  <si>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</si>
  <si>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</si>
  <si>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</si>
  <si>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</si>
  <si>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</si>
  <si>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</si>
  <si>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</si>
  <si>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</si>
  <si>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</si>
  <si>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</si>
  <si>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</si>
  <si>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</si>
  <si>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</si>
  <si>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</si>
  <si>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</si>
  <si>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</si>
  <si>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</si>
  <si>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</si>
  <si>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</si>
  <si>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</si>
  <si>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</si>
  <si>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</si>
  <si>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</si>
  <si>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</si>
  <si>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</si>
  <si>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</si>
  <si>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</si>
  <si>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</si>
  <si>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</si>
  <si>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</si>
  <si>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</si>
  <si>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</si>
  <si>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</si>
  <si>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</si>
  <si>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</si>
  <si>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</si>
  <si>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</si>
  <si>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</si>
  <si>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</si>
  <si>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</si>
  <si>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</si>
  <si>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</si>
  <si>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</si>
  <si>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</si>
  <si>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</si>
  <si>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</si>
  <si>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</si>
  <si>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</si>
  <si>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</si>
  <si>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</si>
  <si>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</si>
  <si>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</si>
  <si>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</si>
  <si>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</si>
  <si>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</si>
  <si>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</si>
  <si>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</si>
  <si>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</si>
  <si>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</si>
  <si>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</si>
  <si>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</si>
  <si>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</si>
  <si>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</si>
  <si>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</si>
  <si>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</si>
  <si>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</si>
  <si>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</si>
  <si>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</si>
  <si>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</si>
  <si>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</si>
  <si>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</si>
  <si>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</si>
  <si>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</si>
  <si>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</si>
  <si>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</si>
  <si>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</si>
  <si>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</si>
  <si>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</si>
  <si>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</si>
  <si>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</si>
  <si>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</si>
  <si>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</si>
  <si>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</si>
  <si>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</si>
  <si>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</si>
  <si>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</si>
  <si>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</si>
  <si>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</si>
  <si>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</si>
  <si>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</si>
  <si>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</si>
  <si>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</si>
  <si>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</si>
  <si>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</si>
  <si>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</si>
  <si>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</si>
  <si>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</si>
  <si>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</si>
  <si>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</si>
  <si>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</si>
  <si>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</si>
  <si>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</si>
  <si>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</si>
  <si>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</si>
  <si>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</si>
  <si>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</si>
  <si>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</si>
  <si>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</si>
  <si>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</si>
  <si>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</si>
  <si>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</si>
  <si>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</si>
  <si>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</si>
  <si>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</si>
  <si>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</si>
  <si>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</si>
  <si>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</si>
  <si>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</si>
  <si>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</si>
  <si>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</si>
  <si>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</si>
  <si>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</si>
  <si>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</si>
  <si>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</si>
  <si>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</si>
  <si>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</si>
  <si>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</si>
  <si>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</si>
  <si>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</si>
  <si>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</si>
  <si>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</si>
  <si>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</si>
  <si>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</si>
  <si>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</si>
  <si>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</si>
  <si>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</si>
  <si>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</si>
  <si>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</si>
  <si>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</si>
  <si>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</si>
  <si>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</si>
  <si>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</si>
  <si>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</si>
  <si>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</si>
  <si>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</si>
  <si>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</si>
  <si>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</si>
  <si>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</si>
  <si>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</si>
  <si>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</si>
  <si>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</si>
  <si>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</si>
  <si>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</si>
  <si>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</si>
  <si>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</si>
  <si>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</si>
  <si>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</si>
  <si>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</si>
  <si>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</si>
  <si>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</si>
  <si>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</si>
  <si>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</si>
  <si>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</si>
  <si>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</si>
  <si>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</si>
  <si>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</si>
  <si>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</si>
  <si>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</si>
  <si>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</si>
  <si>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</si>
  <si>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</si>
  <si>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</si>
  <si>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</si>
  <si>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</si>
  <si>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</si>
  <si>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</si>
  <si>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</si>
  <si>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</si>
  <si>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</si>
  <si>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</si>
  <si>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</si>
  <si>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</si>
  <si>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</si>
  <si>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</si>
  <si>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</si>
  <si>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</si>
  <si>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</si>
  <si>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</si>
  <si>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</si>
  <si>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</si>
  <si>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</si>
  <si>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</si>
  <si>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</si>
  <si>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</si>
  <si>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</si>
  <si>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</si>
  <si>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</si>
  <si>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</si>
  <si>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</si>
  <si>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</si>
  <si>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</si>
  <si>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</si>
  <si>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</si>
  <si>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</si>
  <si>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</si>
  <si>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</si>
  <si>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</si>
  <si>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</si>
  <si>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</si>
  <si>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</si>
  <si>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</si>
  <si>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</si>
  <si>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</si>
  <si>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</si>
  <si>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</si>
  <si>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</si>
  <si>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</si>
  <si>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</si>
  <si>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</si>
  <si>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</si>
  <si>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</si>
  <si>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</si>
  <si>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</si>
  <si>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</si>
  <si>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</si>
  <si>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</si>
  <si>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</si>
  <si>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</si>
  <si>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</si>
  <si>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</si>
  <si>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</si>
  <si>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</si>
  <si>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</si>
  <si>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</si>
  <si>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</si>
  <si>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</si>
  <si>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</si>
  <si>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</si>
  <si>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</si>
  <si>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</si>
  <si>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</si>
  <si>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</si>
  <si>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</si>
  <si>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</si>
  <si>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</si>
  <si>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</si>
  <si>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</si>
  <si>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</si>
  <si>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</si>
  <si>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</si>
  <si>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</si>
  <si>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</si>
  <si>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</si>
  <si>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</si>
  <si>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</si>
  <si>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</si>
  <si>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</si>
  <si>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</si>
  <si>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</si>
  <si>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</si>
  <si>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</si>
  <si>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</si>
  <si>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</si>
  <si>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</si>
  <si>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</si>
  <si>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</si>
  <si>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</si>
  <si>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</si>
  <si>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</si>
  <si>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</si>
  <si>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</si>
  <si>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</si>
  <si>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</si>
  <si>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</si>
  <si>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</si>
  <si>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</si>
  <si>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</si>
  <si>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</si>
  <si>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</si>
  <si>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</si>
  <si>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</si>
  <si>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</si>
  <si>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</si>
  <si>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</si>
  <si>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</si>
  <si>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</si>
  <si>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</si>
  <si>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</si>
  <si>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</si>
  <si>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</si>
  <si>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</si>
  <si>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</si>
  <si>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</si>
  <si>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</si>
  <si>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</si>
  <si>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</si>
  <si>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</si>
  <si>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</si>
  <si>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</si>
  <si>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</si>
  <si>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</si>
  <si>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</si>
  <si>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</si>
  <si>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</si>
  <si>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</si>
  <si>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</si>
  <si>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</si>
  <si>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</si>
  <si>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</si>
  <si>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</si>
  <si>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</si>
  <si>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</si>
  <si>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</si>
  <si>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</si>
  <si>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</si>
  <si>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</si>
  <si>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</si>
  <si>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</si>
  <si>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</si>
  <si>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</si>
  <si>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</si>
  <si>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</si>
  <si>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</si>
  <si>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</si>
  <si>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</si>
  <si>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</si>
  <si>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</si>
  <si>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</si>
  <si>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</si>
  <si>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</si>
  <si>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</si>
  <si>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</si>
  <si>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</si>
  <si>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</si>
  <si>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</si>
  <si>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</si>
  <si>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</si>
  <si>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</si>
  <si>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</si>
  <si>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</si>
  <si>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</si>
  <si>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</si>
  <si>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</si>
  <si>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</si>
  <si>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</si>
  <si>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</si>
  <si>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</si>
  <si>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</si>
  <si>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</si>
  <si>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</si>
  <si>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</si>
  <si>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</si>
  <si>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</si>
  <si>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</si>
  <si>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</si>
  <si>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</si>
  <si>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</si>
  <si>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</si>
  <si>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</si>
  <si>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</si>
  <si>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</si>
  <si>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</si>
  <si>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</si>
  <si>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</si>
  <si>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</si>
  <si>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</si>
  <si>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</si>
  <si>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</si>
  <si>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</si>
  <si>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</si>
  <si>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</si>
  <si>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</si>
  <si>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</si>
  <si>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</si>
  <si>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</si>
  <si>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</si>
  <si>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</si>
  <si>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</si>
  <si>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</si>
  <si>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</si>
  <si>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</si>
  <si>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</si>
  <si>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</si>
  <si>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</si>
  <si>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</si>
  <si>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</si>
  <si>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</si>
  <si>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</si>
  <si>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</si>
  <si>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</si>
  <si>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</si>
  <si>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</si>
  <si>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</si>
  <si>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</si>
  <si>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</si>
  <si>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</si>
  <si>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</si>
  <si>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</si>
  <si>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</si>
  <si>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</si>
  <si>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</si>
  <si>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</si>
  <si>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</si>
  <si>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</si>
  <si>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</si>
  <si>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</si>
  <si>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</si>
  <si>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</si>
  <si>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</si>
  <si>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</si>
  <si>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</si>
  <si>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</si>
  <si>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</si>
  <si>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</si>
  <si>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</si>
  <si>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</si>
  <si>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</si>
  <si>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</si>
  <si>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</si>
  <si>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</si>
  <si>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</si>
  <si>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</si>
  <si>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</si>
  <si>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</si>
  <si>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</si>
  <si>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</si>
  <si>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</si>
  <si>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</si>
  <si>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</si>
  <si>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</si>
  <si>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</si>
  <si>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</si>
  <si>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</si>
  <si>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</si>
  <si>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</si>
  <si>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</si>
  <si>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</si>
  <si>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</si>
  <si>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</si>
  <si>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</si>
  <si>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</si>
  <si>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</si>
  <si>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</si>
  <si>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</si>
  <si>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</si>
  <si>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</si>
  <si>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</si>
  <si>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</si>
  <si>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</si>
  <si>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</si>
  <si>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</si>
  <si>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</si>
  <si>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</si>
  <si>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</si>
  <si>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</si>
  <si>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</si>
  <si>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</si>
  <si>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</si>
  <si>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</si>
  <si>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</si>
  <si>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</si>
  <si>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</si>
  <si>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</si>
  <si>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</si>
  <si>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</si>
  <si>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</si>
  <si>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</si>
  <si>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</si>
  <si>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</si>
  <si>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</si>
  <si>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</si>
  <si>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</si>
  <si>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</si>
  <si>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</si>
  <si>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</si>
  <si>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</si>
  <si>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</si>
  <si>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</si>
  <si>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</si>
  <si>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</si>
  <si>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</si>
  <si>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</si>
  <si>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</si>
  <si>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</si>
  <si>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</si>
  <si>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</si>
  <si>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</si>
  <si>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</si>
  <si>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</si>
  <si>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</si>
  <si>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</si>
  <si>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</si>
  <si>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</si>
  <si>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</si>
  <si>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</si>
  <si>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</si>
  <si>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</si>
  <si>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</si>
  <si>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</si>
  <si>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</si>
  <si>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</si>
  <si>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</si>
  <si>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</si>
  <si>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</si>
  <si>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</si>
  <si>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</si>
  <si>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</si>
  <si>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</si>
  <si>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</si>
  <si>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</si>
  <si>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</si>
  <si>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</si>
  <si>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</si>
  <si>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</si>
  <si>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</si>
  <si>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</si>
  <si>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</si>
  <si>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</si>
  <si>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</si>
  <si>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</si>
  <si>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</si>
  <si>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</si>
  <si>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</si>
  <si>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</si>
  <si>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</si>
  <si>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</si>
  <si>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</si>
  <si>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</si>
  <si>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</si>
  <si>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</si>
  <si>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</si>
  <si>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</si>
  <si>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</si>
  <si>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</si>
  <si>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</si>
  <si>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</si>
  <si>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</si>
  <si>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</si>
  <si>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</si>
  <si>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</si>
  <si>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</si>
  <si>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</si>
  <si>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</si>
  <si>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</si>
  <si>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</si>
  <si>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</si>
  <si>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</si>
  <si>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</si>
  <si>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</si>
  <si>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</si>
  <si>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</si>
  <si>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</si>
  <si>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</si>
  <si>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</si>
  <si>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</si>
  <si>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</si>
  <si>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</si>
  <si>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</si>
  <si>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</si>
  <si>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</si>
  <si>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</si>
  <si>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</si>
  <si>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</si>
  <si>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</si>
  <si>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</si>
  <si>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</si>
  <si>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</si>
  <si>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</si>
  <si>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</si>
  <si>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</si>
  <si>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</si>
  <si>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</si>
  <si>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</si>
  <si>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</si>
  <si>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</si>
  <si>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</si>
  <si>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</si>
  <si>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</si>
  <si>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</si>
  <si>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</si>
  <si>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</si>
  <si>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</si>
  <si>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</si>
  <si>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</si>
  <si>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</si>
  <si>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</si>
  <si>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</si>
  <si>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</si>
  <si>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</si>
  <si>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</si>
  <si>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</si>
  <si>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</si>
  <si>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</si>
  <si>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</si>
  <si>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</si>
  <si>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</si>
  <si>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</si>
  <si>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</si>
  <si>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</si>
  <si>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</si>
  <si>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</si>
  <si>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</si>
  <si>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</si>
  <si>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</si>
  <si>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</si>
  <si>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</si>
  <si>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</si>
  <si>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</si>
  <si>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</si>
  <si>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</si>
  <si>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</si>
  <si>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</si>
  <si>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</si>
  <si>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</si>
  <si>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</si>
  <si>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</si>
  <si>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</si>
  <si>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</si>
  <si>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</si>
  <si>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</si>
  <si>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</si>
  <si>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</si>
  <si>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</si>
  <si>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</si>
  <si>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</si>
  <si>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</si>
  <si>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</si>
  <si>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</si>
  <si>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</si>
  <si>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</si>
  <si>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</si>
  <si>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</si>
  <si>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</si>
  <si>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</si>
  <si>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</si>
  <si>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</si>
  <si>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</si>
  <si>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</si>
  <si>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</si>
  <si>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</si>
  <si>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</si>
  <si>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</si>
  <si>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</si>
  <si>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</si>
  <si>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</si>
  <si>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</si>
  <si>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</si>
  <si>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</si>
  <si>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</si>
  <si>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</si>
  <si>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</si>
  <si>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</si>
  <si>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</si>
  <si>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</si>
  <si>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</si>
  <si>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</si>
  <si>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</si>
  <si>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</si>
  <si>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</si>
  <si>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</si>
  <si>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</si>
  <si>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</si>
  <si>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</si>
  <si>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</si>
  <si>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</si>
  <si>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</si>
  <si>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</si>
  <si>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</si>
  <si>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</si>
  <si>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</si>
  <si>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</si>
  <si>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</si>
  <si>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</si>
  <si>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</si>
  <si>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</si>
  <si>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</si>
  <si>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</si>
  <si>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</si>
  <si>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</si>
  <si>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</si>
  <si>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</si>
  <si>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</si>
  <si>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</si>
  <si>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</si>
  <si>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</si>
  <si>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</si>
  <si>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</si>
  <si>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</si>
  <si>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</si>
  <si>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</si>
  <si>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</si>
  <si>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</si>
  <si>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</si>
  <si>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</si>
  <si>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</si>
  <si>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</si>
  <si>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</si>
  <si>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</si>
  <si>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</si>
  <si>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</si>
  <si>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</si>
  <si>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</si>
  <si>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</si>
  <si>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</si>
  <si>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</si>
  <si>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</si>
  <si>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</si>
  <si>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</si>
  <si>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</si>
  <si>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</si>
  <si>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</si>
  <si>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</si>
  <si>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</si>
  <si>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</si>
  <si>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</si>
  <si>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</si>
  <si>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</si>
  <si>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</si>
  <si>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</si>
  <si>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</si>
  <si>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</si>
  <si>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</si>
  <si>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</si>
  <si>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</si>
  <si>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</si>
  <si>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</si>
  <si>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</si>
  <si>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</si>
  <si>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</si>
  <si>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</si>
  <si>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</si>
  <si>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</si>
  <si>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</si>
  <si>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</si>
  <si>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</si>
  <si>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</si>
  <si>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</si>
  <si>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</si>
  <si>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</si>
  <si>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</si>
  <si>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</si>
  <si>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</si>
  <si>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</si>
  <si>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</si>
  <si>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</si>
  <si>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</si>
  <si>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</si>
  <si>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</si>
  <si>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</si>
  <si>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</si>
  <si>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</si>
  <si>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</si>
  <si>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</si>
  <si>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</si>
  <si>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</si>
  <si>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</si>
  <si>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</si>
  <si>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</si>
  <si>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</si>
  <si>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</si>
  <si>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</si>
  <si>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</si>
  <si>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</si>
  <si>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</si>
  <si>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</si>
  <si>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</si>
  <si>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</si>
  <si>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</si>
  <si>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</si>
  <si>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</si>
  <si>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</si>
  <si>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</si>
  <si>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</si>
  <si>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</si>
  <si>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</si>
  <si>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</si>
  <si>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</si>
  <si>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</si>
  <si>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</si>
  <si>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</si>
  <si>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</si>
  <si>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</si>
  <si>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</si>
  <si>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</si>
  <si>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</si>
  <si>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</si>
  <si>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</si>
  <si>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</si>
  <si>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</si>
  <si>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</si>
  <si>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</si>
  <si>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</si>
  <si>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</si>
  <si>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</si>
  <si>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</si>
  <si>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</si>
  <si>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</si>
  <si>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</si>
  <si>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</si>
  <si>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</si>
  <si>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</si>
  <si>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</si>
  <si>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</si>
  <si>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</si>
  <si>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</si>
  <si>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</si>
  <si>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</si>
  <si>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</si>
  <si>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</si>
  <si>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</si>
  <si>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</si>
  <si>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</si>
  <si>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</si>
  <si>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</si>
  <si>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</si>
  <si>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</si>
  <si>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</si>
  <si>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</si>
  <si>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</si>
  <si>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</si>
  <si>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</si>
  <si>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</si>
  <si>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</si>
  <si>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</si>
  <si>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</si>
  <si>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</si>
  <si>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</si>
  <si>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</si>
  <si>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</si>
  <si>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</si>
  <si>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</si>
  <si>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</si>
  <si>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</si>
  <si>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</si>
  <si>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</si>
  <si>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</si>
  <si>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</si>
  <si>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</si>
  <si>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</si>
  <si>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</si>
  <si>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</si>
  <si>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</si>
  <si>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</si>
  <si>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</si>
  <si>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</si>
  <si>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</si>
  <si>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</si>
  <si>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</si>
  <si>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</si>
  <si>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</si>
  <si>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</si>
  <si>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</si>
  <si>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</si>
  <si>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</si>
  <si>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</si>
  <si>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</si>
  <si>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</si>
  <si>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</si>
  <si>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</si>
  <si>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</si>
  <si>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</si>
  <si>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</si>
  <si>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</si>
  <si>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</si>
  <si>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</si>
  <si>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</si>
  <si>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</si>
  <si>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</si>
  <si>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</si>
  <si>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</si>
  <si>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</si>
  <si>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</si>
  <si>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</si>
  <si>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</si>
  <si>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</si>
  <si>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</si>
  <si>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</si>
  <si>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</si>
  <si>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</si>
  <si>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</si>
  <si>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</si>
  <si>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</si>
  <si>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</si>
  <si>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</si>
  <si>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</si>
  <si>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</si>
  <si>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</si>
  <si>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</si>
  <si>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</si>
  <si>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</si>
  <si>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</si>
  <si>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</si>
  <si>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</si>
  <si>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</si>
  <si>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</si>
  <si>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</si>
  <si>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</si>
  <si>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</si>
  <si>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</si>
  <si>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</si>
  <si>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</si>
  <si>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</si>
  <si>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</si>
  <si>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</si>
  <si>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</si>
  <si>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</si>
  <si>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</si>
  <si>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</si>
  <si>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</si>
  <si>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</si>
  <si>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</si>
  <si>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</si>
  <si>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</si>
  <si>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</si>
  <si>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</si>
  <si>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</si>
  <si>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</si>
  <si>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</si>
  <si>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</si>
  <si>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</si>
  <si>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</si>
  <si>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</si>
  <si>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</si>
  <si>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</si>
  <si>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</si>
  <si>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</si>
  <si>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</si>
  <si>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</si>
  <si>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</si>
  <si>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</si>
  <si>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</si>
  <si>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</si>
  <si>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</si>
  <si>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</si>
  <si>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</si>
  <si>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</si>
  <si>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</si>
  <si>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</si>
  <si>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</si>
  <si>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</si>
  <si>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</si>
  <si>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</si>
  <si>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</si>
  <si>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</si>
  <si>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</si>
  <si>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</si>
  <si>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</si>
  <si>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</si>
  <si>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</si>
  <si>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</si>
  <si>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</si>
  <si>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</si>
  <si>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</si>
  <si>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</si>
  <si>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</si>
  <si>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</si>
  <si>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</si>
  <si>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</si>
  <si>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</si>
  <si>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</si>
  <si>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</si>
  <si>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</si>
  <si>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</si>
  <si>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</si>
  <si>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</si>
  <si>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</si>
  <si>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</si>
  <si>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</si>
  <si>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</si>
  <si>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</si>
  <si>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</si>
  <si>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</si>
  <si>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</si>
  <si>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</si>
  <si>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</si>
  <si>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</si>
  <si>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</si>
  <si>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</si>
  <si>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</si>
  <si>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</si>
  <si>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</si>
  <si>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</si>
  <si>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</si>
  <si>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</si>
  <si>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</si>
  <si>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</si>
  <si>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</si>
  <si>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</si>
  <si>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</si>
  <si>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</si>
  <si>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</si>
  <si>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</si>
  <si>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</si>
  <si>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</si>
  <si>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</si>
  <si>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</si>
  <si>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</si>
  <si>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</si>
  <si>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</si>
  <si>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</si>
  <si>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</si>
  <si>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</si>
  <si>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</si>
  <si>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</si>
  <si>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</si>
  <si>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</si>
  <si>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</si>
  <si>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</si>
  <si>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</si>
  <si>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</si>
  <si>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</si>
  <si>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</si>
  <si>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</si>
  <si>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</si>
  <si>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</si>
  <si>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</si>
  <si>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</si>
  <si>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</si>
  <si>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</si>
  <si>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</si>
  <si>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</si>
  <si>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</si>
  <si>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</si>
  <si>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</si>
  <si>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</si>
  <si>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</si>
  <si>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</si>
  <si>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</si>
  <si>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</si>
  <si>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</si>
  <si>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</si>
  <si>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</si>
  <si>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</si>
  <si>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</si>
  <si>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</si>
  <si>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</si>
  <si>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</si>
  <si>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</si>
  <si>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</si>
  <si>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</si>
  <si>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</si>
  <si>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</si>
  <si>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</si>
  <si>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</si>
  <si>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</si>
  <si>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</si>
  <si>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</si>
  <si>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</si>
  <si>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</si>
  <si>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</si>
  <si>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</si>
  <si>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</si>
  <si>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</si>
  <si>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</si>
  <si>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</si>
  <si>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</si>
  <si>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</si>
  <si>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</si>
  <si>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</si>
  <si>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</si>
  <si>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</si>
  <si>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</si>
  <si>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</si>
  <si>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</si>
  <si>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</si>
  <si>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</si>
  <si>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</si>
  <si>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</si>
  <si>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</si>
  <si>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</si>
  <si>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</si>
  <si>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</si>
  <si>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</si>
  <si>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</si>
  <si>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</si>
  <si>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</si>
  <si>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</si>
  <si>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</si>
  <si>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</si>
  <si>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</si>
  <si>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</si>
  <si>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</si>
  <si>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</si>
  <si>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</si>
  <si>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</si>
  <si>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</si>
  <si>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</si>
  <si>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</si>
  <si>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</si>
  <si>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</si>
  <si>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</si>
  <si>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</si>
  <si>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</si>
  <si>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</si>
  <si>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</si>
  <si>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</si>
  <si>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</si>
  <si>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</si>
  <si>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</si>
  <si>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</si>
  <si>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</si>
  <si>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</si>
  <si>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</si>
  <si>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</si>
  <si>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</si>
  <si>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</si>
  <si>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</si>
  <si>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</si>
  <si>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</si>
  <si>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</si>
  <si>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</si>
  <si>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</si>
  <si>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</si>
  <si>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</si>
  <si>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</si>
  <si>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</si>
  <si>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</si>
  <si>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</si>
  <si>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</si>
  <si>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</si>
  <si>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</si>
  <si>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</si>
  <si>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</si>
  <si>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</si>
  <si>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</si>
  <si>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</si>
  <si>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</si>
  <si>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</si>
  <si>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</si>
  <si>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</si>
  <si>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</si>
  <si>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</si>
  <si>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</si>
  <si>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</si>
  <si>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</si>
  <si>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</si>
  <si>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</si>
  <si>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</si>
  <si>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</si>
  <si>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</si>
  <si>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</si>
  <si>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</si>
  <si>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</si>
  <si>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</si>
  <si>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</si>
  <si>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</si>
  <si>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</si>
  <si>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</si>
  <si>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</si>
  <si>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</si>
  <si>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</si>
  <si>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</si>
  <si>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</si>
  <si>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</si>
  <si>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</si>
  <si>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</si>
  <si>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</si>
  <si>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</si>
  <si>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</si>
  <si>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</si>
  <si>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</si>
  <si>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</si>
  <si>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</si>
  <si>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</si>
  <si>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</si>
  <si>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</si>
  <si>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</si>
  <si>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</si>
  <si>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</si>
  <si>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</si>
  <si>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</si>
  <si>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</si>
  <si>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</si>
  <si>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</si>
  <si>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</si>
  <si>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</si>
  <si>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</si>
  <si>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</si>
  <si>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</si>
  <si>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</si>
  <si>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</si>
  <si>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</si>
  <si>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</si>
  <si>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</si>
  <si>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</si>
  <si>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</si>
  <si>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</si>
  <si>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</si>
  <si>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</si>
  <si>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</si>
  <si>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</si>
  <si>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</si>
  <si>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</si>
  <si>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</si>
  <si>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</si>
  <si>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</si>
  <si>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</si>
  <si>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</si>
  <si>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</si>
  <si>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</si>
  <si>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</si>
  <si>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</si>
  <si>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</si>
  <si>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</si>
  <si>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</si>
  <si>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</si>
  <si>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</si>
  <si>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</si>
  <si>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</si>
  <si>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</si>
  <si>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</si>
  <si>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</si>
  <si>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</si>
  <si>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</si>
  <si>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</si>
  <si>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</si>
  <si>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</si>
  <si>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</si>
  <si>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</si>
  <si>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</si>
  <si>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</si>
  <si>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</si>
  <si>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</si>
  <si>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</si>
  <si>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</si>
  <si>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</si>
  <si>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</si>
  <si>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</si>
  <si>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</si>
  <si>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</si>
  <si>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</si>
  <si>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</si>
  <si>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</si>
  <si>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</si>
  <si>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</si>
  <si>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</si>
  <si>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</si>
  <si>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</si>
  <si>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</si>
  <si>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</si>
  <si>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</si>
  <si>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</si>
  <si>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</si>
  <si>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</si>
  <si>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</si>
  <si>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</si>
  <si>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</si>
  <si>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</si>
  <si>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</si>
  <si>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</si>
  <si>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</si>
  <si>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</si>
  <si>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</si>
  <si>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</si>
  <si>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</si>
  <si>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</si>
  <si>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</si>
  <si>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</si>
  <si>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</si>
  <si>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</si>
  <si>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</si>
  <si>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</si>
  <si>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</si>
  <si>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</si>
  <si>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</si>
  <si>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</si>
  <si>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</si>
  <si>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</si>
  <si>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</si>
  <si>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</si>
  <si>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</si>
  <si>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</si>
  <si>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</si>
  <si>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</si>
  <si>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</si>
  <si>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</si>
  <si>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</si>
  <si>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</si>
  <si>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</si>
  <si>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</si>
  <si>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</si>
  <si>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</si>
  <si>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</si>
  <si>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</si>
  <si>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</si>
  <si>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</si>
  <si>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</si>
  <si>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</si>
  <si>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</si>
  <si>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</si>
  <si>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</si>
  <si>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</si>
  <si>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</si>
  <si>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</si>
  <si>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</si>
  <si>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</si>
  <si>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</si>
  <si>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</si>
  <si>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</si>
  <si>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</si>
  <si>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</si>
  <si>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</si>
  <si>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</si>
  <si>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</si>
  <si>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</si>
  <si>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</si>
  <si>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</si>
  <si>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</si>
  <si>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</si>
  <si>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</si>
  <si>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</si>
  <si>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</si>
  <si>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</si>
  <si>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</si>
  <si>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</si>
  <si>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</si>
  <si>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</si>
  <si>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</si>
  <si>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</si>
  <si>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</si>
  <si>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</si>
  <si>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</si>
  <si>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</si>
  <si>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</si>
  <si>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</si>
  <si>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</si>
  <si>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</si>
  <si>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</si>
  <si>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</si>
  <si>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</si>
  <si>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</si>
  <si>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</si>
  <si>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</si>
  <si>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</si>
  <si>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</si>
  <si>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</si>
  <si>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</si>
  <si>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</si>
  <si>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</si>
  <si>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</si>
  <si>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</si>
  <si>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</si>
  <si>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</si>
  <si>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</si>
  <si>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</si>
  <si>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</si>
  <si>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</si>
  <si>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</si>
  <si>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</si>
  <si>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</si>
  <si>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</si>
  <si>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</si>
  <si>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</si>
  <si>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</si>
  <si>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</si>
  <si>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</si>
  <si>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</si>
  <si>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</si>
  <si>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</si>
  <si>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</si>
  <si>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</si>
  <si>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</si>
  <si>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</si>
  <si>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</si>
  <si>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</si>
  <si>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</si>
  <si>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</si>
  <si>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</si>
  <si>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</si>
  <si>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</si>
  <si>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</si>
  <si>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</si>
  <si>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</si>
  <si>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</si>
  <si>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</si>
  <si>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</si>
  <si>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</si>
  <si>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</si>
  <si>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</si>
  <si>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</si>
  <si>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</si>
  <si>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</si>
  <si>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</si>
  <si>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</si>
  <si>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</si>
  <si>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</si>
  <si>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</si>
  <si>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</si>
  <si>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</si>
  <si>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</si>
  <si>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</si>
  <si>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</si>
  <si>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</si>
  <si>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</si>
  <si>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</si>
  <si>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</si>
  <si>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</si>
  <si>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</si>
  <si>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</si>
  <si>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</si>
  <si>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</si>
  <si>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</si>
  <si>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</si>
  <si>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</si>
  <si>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</si>
  <si>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</si>
  <si>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</si>
  <si>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</si>
  <si>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</si>
  <si>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</si>
  <si>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</si>
  <si>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</si>
  <si>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</si>
  <si>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</si>
  <si>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</si>
  <si>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</si>
  <si>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</si>
  <si>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</si>
  <si>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</si>
  <si>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</si>
  <si>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</si>
  <si>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</si>
  <si>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</si>
  <si>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</si>
  <si>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</si>
  <si>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</si>
  <si>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</si>
  <si>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</si>
  <si>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</si>
  <si>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</si>
  <si>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</si>
  <si>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</si>
  <si>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</si>
  <si>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</si>
  <si>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</si>
  <si>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</si>
  <si>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</si>
  <si>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</si>
  <si>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</si>
  <si>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</si>
  <si>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</si>
  <si>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</si>
  <si>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</si>
  <si>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</si>
  <si>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</si>
  <si>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</si>
  <si>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</si>
  <si>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</si>
  <si>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</si>
  <si>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</si>
  <si>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</si>
  <si>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</si>
  <si>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</si>
  <si>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</si>
  <si>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</si>
  <si>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</si>
  <si>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</si>
  <si>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</si>
  <si>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</si>
  <si>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</si>
  <si>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</si>
  <si>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</si>
  <si>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</si>
  <si>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</si>
  <si>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</si>
  <si>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</si>
  <si>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</si>
  <si>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</si>
  <si>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</si>
  <si>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</si>
  <si>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</si>
  <si>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</si>
  <si>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</si>
  <si>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</si>
  <si>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</si>
  <si>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</si>
  <si>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</si>
  <si>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</si>
  <si>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</si>
  <si>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</si>
  <si>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</si>
  <si>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</si>
  <si>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</si>
  <si>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</si>
  <si>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</si>
  <si>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</si>
  <si>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</si>
  <si>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</si>
  <si>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</si>
  <si>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</si>
  <si>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</si>
  <si>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</si>
  <si>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</si>
  <si>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</si>
  <si>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</si>
  <si>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</si>
  <si>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</si>
  <si>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</si>
  <si>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</si>
  <si>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</si>
  <si>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</si>
  <si>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</si>
  <si>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</si>
  <si>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</si>
  <si>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</si>
  <si>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</si>
  <si>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</si>
  <si>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</si>
  <si>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</si>
  <si>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</si>
  <si>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</si>
  <si>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</si>
  <si>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</si>
  <si>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</si>
  <si>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</si>
  <si>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</si>
  <si>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</si>
  <si>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</si>
  <si>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</si>
  <si>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</si>
  <si>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</si>
  <si>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</si>
  <si>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</si>
  <si>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</si>
  <si>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</si>
  <si>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</si>
  <si>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</si>
  <si>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</si>
  <si>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</si>
  <si>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</si>
  <si>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</si>
  <si>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</si>
  <si>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</si>
  <si>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</si>
  <si>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</si>
  <si>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</si>
  <si>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</si>
  <si>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</si>
  <si>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</si>
  <si>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</si>
  <si>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</si>
  <si>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</si>
  <si>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</si>
  <si>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</si>
  <si>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</si>
  <si>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</si>
  <si>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</si>
  <si>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</si>
  <si>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</si>
  <si>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</si>
  <si>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</si>
  <si>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</si>
  <si>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</si>
  <si>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</si>
  <si>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</si>
  <si>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</si>
  <si>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</si>
  <si>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</si>
  <si>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</si>
  <si>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</si>
  <si>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</si>
  <si>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</si>
  <si>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</si>
  <si>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</si>
  <si>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</si>
  <si>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</si>
  <si>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</si>
  <si>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</si>
  <si>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</si>
  <si>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</si>
  <si>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</si>
  <si>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</si>
  <si>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</si>
  <si>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</si>
  <si>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</si>
  <si>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</si>
  <si>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</si>
  <si>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</si>
  <si>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</si>
  <si>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</si>
  <si>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</si>
  <si>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</si>
  <si>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</si>
  <si>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</si>
  <si>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</si>
  <si>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</si>
  <si>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</si>
  <si>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</si>
  <si>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</si>
  <si>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</si>
  <si>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</si>
  <si>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</si>
  <si>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</si>
  <si>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</si>
  <si>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</si>
  <si>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</si>
  <si>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</si>
  <si>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</si>
  <si>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</si>
  <si>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</si>
  <si>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</si>
  <si>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</si>
  <si>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</si>
  <si>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</si>
  <si>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</si>
  <si>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</si>
  <si>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</si>
  <si>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</si>
  <si>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</si>
  <si>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</si>
  <si>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</si>
  <si>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</si>
  <si>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</si>
  <si>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</si>
  <si>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</si>
  <si>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</si>
  <si>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</si>
  <si>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</si>
  <si>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</si>
  <si>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</si>
  <si>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</si>
  <si>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</si>
  <si>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</si>
  <si>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</si>
  <si>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</si>
  <si>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</si>
  <si>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</si>
  <si>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</si>
  <si>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</si>
  <si>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</si>
  <si>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</si>
  <si>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</si>
  <si>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</si>
  <si>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</si>
  <si>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</si>
  <si>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</si>
  <si>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</si>
  <si>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</si>
  <si>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</si>
  <si>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</si>
  <si>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</si>
  <si>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</si>
  <si>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</si>
  <si>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</si>
  <si>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</si>
  <si>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</si>
  <si>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</si>
  <si>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</si>
  <si>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</si>
  <si>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</si>
  <si>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</si>
  <si>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</si>
  <si>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</si>
  <si>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</si>
  <si>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</si>
  <si>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</si>
  <si>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</si>
  <si>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</si>
  <si>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</si>
  <si>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</si>
  <si>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</si>
  <si>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</si>
  <si>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</si>
  <si>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</si>
  <si>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</si>
  <si>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</si>
  <si>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</si>
  <si>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</si>
  <si>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</si>
  <si>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</si>
  <si>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</si>
  <si>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</si>
  <si>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</si>
  <si>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</si>
  <si>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</si>
  <si>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</si>
  <si>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</si>
  <si>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</si>
  <si>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</si>
  <si>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</si>
  <si>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</si>
  <si>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</si>
  <si>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</si>
  <si>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</si>
  <si>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</si>
  <si>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</si>
  <si>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</si>
  <si>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</si>
  <si>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</si>
  <si>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</si>
  <si>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</si>
  <si>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</si>
  <si>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</si>
  <si>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</si>
  <si>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</si>
  <si>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</si>
  <si>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</si>
  <si>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</si>
  <si>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</si>
  <si>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</si>
  <si>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</si>
  <si>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</si>
  <si>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</si>
  <si>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</si>
  <si>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</si>
  <si>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</si>
  <si>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</si>
  <si>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</si>
  <si>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</si>
  <si>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</si>
  <si>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</si>
  <si>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</si>
  <si>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</si>
  <si>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</si>
  <si>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</si>
  <si>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</si>
  <si>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</si>
  <si>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</si>
  <si>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</si>
  <si>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</si>
  <si>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</si>
  <si>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</si>
  <si>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</si>
  <si>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</si>
  <si>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</si>
  <si>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</si>
  <si>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</si>
  <si>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</si>
  <si>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</si>
  <si>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</si>
  <si>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</si>
  <si>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</si>
  <si>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</si>
  <si>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</si>
  <si>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</si>
  <si>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</si>
  <si>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</si>
  <si>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</si>
  <si>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</si>
  <si>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</si>
  <si>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</si>
  <si>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</si>
  <si>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</si>
  <si>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</si>
  <si>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</si>
  <si>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</si>
  <si>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</si>
  <si>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</si>
  <si>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</si>
  <si>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</si>
  <si>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</si>
  <si>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</si>
  <si>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</si>
  <si>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</si>
  <si>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</si>
  <si>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</si>
  <si>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</si>
  <si>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</si>
  <si>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</si>
  <si>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</si>
  <si>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</si>
  <si>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</si>
  <si>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</si>
  <si>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</si>
  <si>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</si>
  <si>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</si>
  <si>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</si>
  <si>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</si>
  <si>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</si>
  <si>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</si>
  <si>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</si>
  <si>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</si>
  <si>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</si>
  <si>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</si>
  <si>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</si>
  <si>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</si>
  <si>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</si>
  <si>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</si>
  <si>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</si>
  <si>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</si>
  <si>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</si>
  <si>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</si>
  <si>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</si>
  <si>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</si>
  <si>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</si>
  <si>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</si>
  <si>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</si>
  <si>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</si>
  <si>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</si>
  <si>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</si>
  <si>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</si>
  <si>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</si>
  <si>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</si>
  <si>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</si>
  <si>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</si>
  <si>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</si>
  <si>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</si>
  <si>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</si>
  <si>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</si>
  <si>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</si>
  <si>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</si>
  <si>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</si>
  <si>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</si>
  <si>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</si>
  <si>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</si>
  <si>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</si>
  <si>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</si>
  <si>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</si>
  <si>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</si>
  <si>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</si>
  <si>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</si>
  <si>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</si>
  <si>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</si>
  <si>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</si>
  <si>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</si>
  <si>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</si>
  <si>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</si>
  <si>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</si>
  <si>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</si>
  <si>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</si>
  <si>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</si>
  <si>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</si>
  <si>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</si>
  <si>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</si>
  <si>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</si>
  <si>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</si>
  <si>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</si>
  <si>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</si>
  <si>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</si>
  <si>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</si>
  <si>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</si>
  <si>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</si>
  <si>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</si>
  <si>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</si>
  <si>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</si>
  <si>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</si>
  <si>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</si>
  <si>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</si>
  <si>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</si>
  <si>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</si>
  <si>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</si>
  <si>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</si>
  <si>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</si>
  <si>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</si>
  <si>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</si>
  <si>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</si>
  <si>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</si>
  <si>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</si>
  <si>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</si>
  <si>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</si>
  <si>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</si>
  <si>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</si>
  <si>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</si>
  <si>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</si>
  <si>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</si>
  <si>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</si>
  <si>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</si>
  <si>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</si>
  <si>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</si>
  <si>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</si>
  <si>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</si>
  <si>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</si>
  <si>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</si>
  <si>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</si>
  <si>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</si>
  <si>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</si>
  <si>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</si>
  <si>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</si>
  <si>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</si>
  <si>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</si>
  <si>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</si>
  <si>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</si>
  <si>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</si>
  <si>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</si>
  <si>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</si>
  <si>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</si>
  <si>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</si>
  <si>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</si>
  <si>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</si>
  <si>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</si>
  <si>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</si>
  <si>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</si>
  <si>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</si>
  <si>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</si>
  <si>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</si>
  <si>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</si>
  <si>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</si>
  <si>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</si>
  <si>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</si>
  <si>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</si>
  <si>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</si>
  <si>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</si>
  <si>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</si>
  <si>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</si>
  <si>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</si>
  <si>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</si>
  <si>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</si>
  <si>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</si>
  <si>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</si>
  <si>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</si>
  <si>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</si>
  <si>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</si>
  <si>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</si>
  <si>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</si>
  <si>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</si>
  <si>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</si>
  <si>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</si>
  <si>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</si>
  <si>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</si>
  <si>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</si>
  <si>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</si>
  <si>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</si>
  <si>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</si>
  <si>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</si>
  <si>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</si>
  <si>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</si>
  <si>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</si>
  <si>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</si>
  <si>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</si>
  <si>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</si>
  <si>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</si>
  <si>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</si>
  <si>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</si>
  <si>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</si>
  <si>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</si>
  <si>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</si>
  <si>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</si>
  <si>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</si>
  <si>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</si>
  <si>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</si>
  <si>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</si>
  <si>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</si>
  <si>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</si>
  <si>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</si>
  <si>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</si>
  <si>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</si>
  <si>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</si>
  <si>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</si>
  <si>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</si>
  <si>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</si>
  <si>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</si>
  <si>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</si>
  <si>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</si>
  <si>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</si>
  <si>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</si>
  <si>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</si>
  <si>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</si>
  <si>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</si>
  <si>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</si>
  <si>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</si>
  <si>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</si>
  <si>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</si>
  <si>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</si>
  <si>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</si>
  <si>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</si>
  <si>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</si>
  <si>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</si>
  <si>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</si>
  <si>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</si>
  <si>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</si>
  <si>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</si>
  <si>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</si>
  <si>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</si>
  <si>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</si>
  <si>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</si>
  <si>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</si>
  <si>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</si>
  <si>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</si>
  <si>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</si>
  <si>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</si>
  <si>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</si>
  <si>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</si>
  <si>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</si>
  <si>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</si>
  <si>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</si>
  <si>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</si>
  <si>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</si>
  <si>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</si>
  <si>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</si>
  <si>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</si>
  <si>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</si>
  <si>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</si>
  <si>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</si>
  <si>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</si>
  <si>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</si>
  <si>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</si>
  <si>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</si>
  <si>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</si>
  <si>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</si>
  <si>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</si>
  <si>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</si>
  <si>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</si>
  <si>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</si>
  <si>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</si>
  <si>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</si>
  <si>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</si>
  <si>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</si>
  <si>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</si>
  <si>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</si>
  <si>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</si>
  <si>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</si>
  <si>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</si>
  <si>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</si>
  <si>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</si>
  <si>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</si>
  <si>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</si>
  <si>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</si>
  <si>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</si>
  <si>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</si>
  <si>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</si>
  <si>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</si>
  <si>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</si>
  <si>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</si>
  <si>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</si>
  <si>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</si>
  <si>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</si>
  <si>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</si>
  <si>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</si>
  <si>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</si>
  <si>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</si>
  <si>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</si>
  <si>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</si>
  <si>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</si>
  <si>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</si>
  <si>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</si>
  <si>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</si>
  <si>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</si>
  <si>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</si>
  <si>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</si>
  <si>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</si>
  <si>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</si>
  <si>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</si>
  <si>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</si>
  <si>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</si>
  <si>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</si>
  <si>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</si>
  <si>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</si>
  <si>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</si>
  <si>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</si>
  <si>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</si>
  <si>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</si>
  <si>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</si>
  <si>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</si>
  <si>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</si>
  <si>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</si>
  <si>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</si>
  <si>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</si>
  <si>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</si>
  <si>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</si>
  <si>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</si>
  <si>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</si>
  <si>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</si>
  <si>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</si>
  <si>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</si>
  <si>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</si>
  <si>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</si>
  <si>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</si>
  <si>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</si>
  <si>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</si>
  <si>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</si>
  <si>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</si>
  <si>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</si>
  <si>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</si>
  <si>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</si>
  <si>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</si>
  <si>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</si>
  <si>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</si>
  <si>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</si>
  <si>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</si>
  <si>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</si>
  <si>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</si>
  <si>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</si>
  <si>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</si>
  <si>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</si>
  <si>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</si>
  <si>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</si>
  <si>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</si>
  <si>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</si>
  <si>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</si>
  <si>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</si>
  <si>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</si>
  <si>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</si>
  <si>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</si>
  <si>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</si>
  <si>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</si>
  <si>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</si>
  <si>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</si>
  <si>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</si>
  <si>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</si>
  <si>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</si>
  <si>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</si>
  <si>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</si>
  <si>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</si>
  <si>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</si>
  <si>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</si>
  <si>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</si>
  <si>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</si>
  <si>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</si>
  <si>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</si>
  <si>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</si>
  <si>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</si>
  <si>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</si>
  <si>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</si>
  <si>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</si>
  <si>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</si>
  <si>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</si>
  <si>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</si>
  <si>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</si>
  <si>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</si>
  <si>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</si>
  <si>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</si>
  <si>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</si>
  <si>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</si>
  <si>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</si>
  <si>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</si>
  <si>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</si>
  <si>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</si>
  <si>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</si>
  <si>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</si>
  <si>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</si>
  <si>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</si>
  <si>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</si>
  <si>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</si>
  <si>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</si>
  <si>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</si>
  <si>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</si>
  <si>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</si>
  <si>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</si>
  <si>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</si>
  <si>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</si>
  <si>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</si>
  <si>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</si>
  <si>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</si>
  <si>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</si>
  <si>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</si>
  <si>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</si>
  <si>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</si>
  <si>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</si>
  <si>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</si>
  <si>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</si>
  <si>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</si>
  <si>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</si>
  <si>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</si>
  <si>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</si>
  <si>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</si>
  <si>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</si>
  <si>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</si>
  <si>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</si>
  <si>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</si>
  <si>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</si>
  <si>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</si>
  <si>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</si>
  <si>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</si>
  <si>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</si>
  <si>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</si>
  <si>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</si>
  <si>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</si>
  <si>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</si>
  <si>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</si>
  <si>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</si>
  <si>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</si>
  <si>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</si>
  <si>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</si>
  <si>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</si>
  <si>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</si>
  <si>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</si>
  <si>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</si>
  <si>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</si>
  <si>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</si>
  <si>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</si>
  <si>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</si>
  <si>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</si>
  <si>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</si>
  <si>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</si>
  <si>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</si>
  <si>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</si>
  <si>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</si>
  <si>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</si>
  <si>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</si>
  <si>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</si>
  <si>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</si>
  <si>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</si>
  <si>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</si>
  <si>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</si>
  <si>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</si>
  <si>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</si>
  <si>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</si>
  <si>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</si>
  <si>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</si>
  <si>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</si>
  <si>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</si>
  <si>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</si>
  <si>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</si>
  <si>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</si>
  <si>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</si>
  <si>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</si>
  <si>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</si>
  <si>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</si>
  <si>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</si>
  <si>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</si>
  <si>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</si>
  <si>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</si>
  <si>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</si>
  <si>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</si>
  <si>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</si>
  <si>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</si>
  <si>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</si>
  <si>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</si>
  <si>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</si>
  <si>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</si>
  <si>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</si>
  <si>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</si>
  <si>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</si>
  <si>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</si>
  <si>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</si>
  <si>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</si>
  <si>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</si>
  <si>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</si>
  <si>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</si>
  <si>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</si>
  <si>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</si>
  <si>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</si>
  <si>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</si>
  <si>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</si>
  <si>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</si>
  <si>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</si>
  <si>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</si>
  <si>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</si>
  <si>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</si>
  <si>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</si>
  <si>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</si>
  <si>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</si>
  <si>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</si>
  <si>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</si>
  <si>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</si>
  <si>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</si>
  <si>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</si>
  <si>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</si>
  <si>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</si>
  <si>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</si>
  <si>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</si>
  <si>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</si>
  <si>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</si>
  <si>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</si>
  <si>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</si>
  <si>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</si>
  <si>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</si>
  <si>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</si>
  <si>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</si>
  <si>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</si>
  <si>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</si>
  <si>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</si>
  <si>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</si>
  <si>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</si>
  <si>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</si>
  <si>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</si>
  <si>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</si>
  <si>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</si>
  <si>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</si>
  <si>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</si>
  <si>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</si>
  <si>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</si>
  <si>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</si>
  <si>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</si>
  <si>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</si>
  <si>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</si>
  <si>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</si>
  <si>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</si>
  <si>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</si>
  <si>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</si>
  <si>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</si>
  <si>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</si>
  <si>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</si>
  <si>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</si>
  <si>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</si>
  <si>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</si>
  <si>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</si>
  <si>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</si>
  <si>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</si>
  <si>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</si>
  <si>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</si>
  <si>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</si>
  <si>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</si>
  <si>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</si>
  <si>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</si>
  <si>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</si>
  <si>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</si>
  <si>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</si>
  <si>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</si>
  <si>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</si>
  <si>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</si>
  <si>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</si>
  <si>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</si>
  <si>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</si>
  <si>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</si>
  <si>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</si>
  <si>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</si>
  <si>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</si>
  <si>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</si>
  <si>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</si>
  <si>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</si>
  <si>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</si>
  <si>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</si>
  <si>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</si>
  <si>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</si>
  <si>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</si>
  <si>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</si>
  <si>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</si>
  <si>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</si>
  <si>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</si>
  <si>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</si>
  <si>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</si>
  <si>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</si>
  <si>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</si>
  <si>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</si>
  <si>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</si>
  <si>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</si>
  <si>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</si>
  <si>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</si>
  <si>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</si>
  <si>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</si>
  <si>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</si>
  <si>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</si>
  <si>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</si>
  <si>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</si>
  <si>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</si>
  <si>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</si>
  <si>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</si>
  <si>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</si>
  <si>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</si>
  <si>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</si>
  <si>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</si>
  <si>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</si>
  <si>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</si>
  <si>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</si>
  <si>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</si>
  <si>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</si>
  <si>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</si>
  <si>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</si>
  <si>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</si>
  <si>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</si>
  <si>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</si>
  <si>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</si>
  <si>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</si>
  <si>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</si>
  <si>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</si>
  <si>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</si>
  <si>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</si>
  <si>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</si>
  <si>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</si>
  <si>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</si>
  <si>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</si>
  <si>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</si>
  <si>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</si>
  <si>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</si>
  <si>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</si>
  <si>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</si>
  <si>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</si>
  <si>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</si>
  <si>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</si>
  <si>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</si>
  <si>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</si>
  <si>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</si>
  <si>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</si>
  <si>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</si>
  <si>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</si>
  <si>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</si>
  <si>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</si>
  <si>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</si>
  <si>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</si>
  <si>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</si>
  <si>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</si>
  <si>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</si>
  <si>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</si>
  <si>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</si>
  <si>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</si>
  <si>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</si>
  <si>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</si>
  <si>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</si>
  <si>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</si>
  <si>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</si>
  <si>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</si>
  <si>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</si>
  <si>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</si>
  <si>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</si>
  <si>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</si>
  <si>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</si>
  <si>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</si>
  <si>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</si>
  <si>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</si>
  <si>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</si>
  <si>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</si>
  <si>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</si>
  <si>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</si>
  <si>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</si>
  <si>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</si>
  <si>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</si>
  <si>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</si>
  <si>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</si>
  <si>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</si>
  <si>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</si>
  <si>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</si>
  <si>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</si>
  <si>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</si>
  <si>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</si>
  <si>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</si>
  <si>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</si>
  <si>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</si>
  <si>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</si>
  <si>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</si>
  <si>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</si>
  <si>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</si>
  <si>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</si>
  <si>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</si>
  <si>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</si>
  <si>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</si>
  <si>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</si>
  <si>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</si>
  <si>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</si>
  <si>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</si>
  <si>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</si>
  <si>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</si>
  <si>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</si>
  <si>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</si>
  <si>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</si>
  <si>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</si>
  <si>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</si>
  <si>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</si>
  <si>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</si>
  <si>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</si>
  <si>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</si>
  <si>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</si>
  <si>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</si>
  <si>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</si>
  <si>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</si>
  <si>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</si>
  <si>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</si>
  <si>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</si>
  <si>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</si>
  <si>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</si>
  <si>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</si>
  <si>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</si>
  <si>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</si>
  <si>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</si>
  <si>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</si>
  <si>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</si>
  <si>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</si>
  <si>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</si>
  <si>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</si>
  <si>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</si>
  <si>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</si>
  <si>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</si>
  <si>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</si>
  <si>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</si>
  <si>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</si>
  <si>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</si>
  <si>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</si>
  <si>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</si>
  <si>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</si>
  <si>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</si>
  <si>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</si>
  <si>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</si>
  <si>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</si>
  <si>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</si>
  <si>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</si>
  <si>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</si>
  <si>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</si>
  <si>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</si>
  <si>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</si>
  <si>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</si>
  <si>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</si>
  <si>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</si>
  <si>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</si>
  <si>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</si>
  <si>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</si>
  <si>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</si>
  <si>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</si>
  <si>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</si>
  <si>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</si>
  <si>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</si>
  <si>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</si>
  <si>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</si>
  <si>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</si>
  <si>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</si>
  <si>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</si>
  <si>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</si>
  <si>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</si>
  <si>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</si>
  <si>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</si>
  <si>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</si>
  <si>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</si>
  <si>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</si>
  <si>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</si>
  <si>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</si>
  <si>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</si>
  <si>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</si>
  <si>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</si>
  <si>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</si>
  <si>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</si>
  <si>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</si>
  <si>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</si>
  <si>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</si>
  <si>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</si>
  <si>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</si>
  <si>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</si>
  <si>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</si>
  <si>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</si>
  <si>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</si>
  <si>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</si>
  <si>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</si>
  <si>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</si>
  <si>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</si>
  <si>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</si>
  <si>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</si>
  <si>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</si>
  <si>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</si>
  <si>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</si>
  <si>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</si>
  <si>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</si>
  <si>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</si>
  <si>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</si>
  <si>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</si>
  <si>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</si>
  <si>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</si>
  <si>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</si>
  <si>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</si>
  <si>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</si>
  <si>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</si>
  <si>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</si>
  <si>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</si>
  <si>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</si>
  <si>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</si>
  <si>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</si>
  <si>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</si>
  <si>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</si>
  <si>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</si>
  <si>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</si>
  <si>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</si>
  <si>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</si>
  <si>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</si>
  <si>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</si>
  <si>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</si>
  <si>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</si>
  <si>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</si>
  <si>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</si>
  <si>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</si>
  <si>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</si>
  <si>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</si>
  <si>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</si>
  <si>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</si>
  <si>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</si>
  <si>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</si>
  <si>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</si>
  <si>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</si>
  <si>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</si>
  <si>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</si>
  <si>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</si>
  <si>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</si>
  <si>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</si>
  <si>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</si>
  <si>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</si>
  <si>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</si>
  <si>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</si>
  <si>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</si>
  <si>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</si>
  <si>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</si>
  <si>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</si>
  <si>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</si>
  <si>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</si>
  <si>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</si>
  <si>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</si>
  <si>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</si>
  <si>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</si>
  <si>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</si>
  <si>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</si>
  <si>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</si>
  <si>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</si>
  <si>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</si>
  <si>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</si>
  <si>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</si>
  <si>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</si>
  <si>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</si>
  <si>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</si>
  <si>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</si>
  <si>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</si>
  <si>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</si>
  <si>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</si>
  <si>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</si>
  <si>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</si>
  <si>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</si>
  <si>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</si>
  <si>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</si>
  <si>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</si>
  <si>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</si>
  <si>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</si>
  <si>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</si>
  <si>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</si>
  <si>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</si>
  <si>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</si>
  <si>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</si>
  <si>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</si>
  <si>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</si>
  <si>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</si>
  <si>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</si>
  <si>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</si>
  <si>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</si>
  <si>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</si>
  <si>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</si>
  <si>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</si>
  <si>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</si>
  <si>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</si>
  <si>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</si>
  <si>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</si>
  <si>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</si>
  <si>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</si>
  <si>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</si>
  <si>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</si>
  <si>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</si>
  <si>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</si>
  <si>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</si>
  <si>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</si>
  <si>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</si>
  <si>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</si>
  <si>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</si>
  <si>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</si>
  <si>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</si>
  <si>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</si>
  <si>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</si>
  <si>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</si>
  <si>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</si>
  <si>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</si>
  <si>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</si>
  <si>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</si>
  <si>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</si>
  <si>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</si>
  <si>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</si>
  <si>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</si>
  <si>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</si>
  <si>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</si>
  <si>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</si>
  <si>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</si>
  <si>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</si>
  <si>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</si>
  <si>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</si>
  <si>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</si>
  <si>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</si>
  <si>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</si>
  <si>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</si>
  <si>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</si>
  <si>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</si>
  <si>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</si>
  <si>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</si>
  <si>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</si>
  <si>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</si>
  <si>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</si>
  <si>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</si>
  <si>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</si>
  <si>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</si>
  <si>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</si>
  <si>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</si>
  <si>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</si>
  <si>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</si>
  <si>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</si>
  <si>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</si>
  <si>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</si>
  <si>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</si>
  <si>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</si>
  <si>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</si>
  <si>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</si>
  <si>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</si>
  <si>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</si>
  <si>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</si>
  <si>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</si>
  <si>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</si>
  <si>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</si>
  <si>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</si>
  <si>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</si>
  <si>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</si>
  <si>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</si>
  <si>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</si>
  <si>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</si>
  <si>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</si>
  <si>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</si>
  <si>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</si>
  <si>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</si>
  <si>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</si>
  <si>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</si>
  <si>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</si>
  <si>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</si>
  <si>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</si>
  <si>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</si>
  <si>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</si>
  <si>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</si>
  <si>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</si>
  <si>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</si>
  <si>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</si>
  <si>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</si>
  <si>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</si>
  <si>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</si>
  <si>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</si>
  <si>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</si>
  <si>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</si>
  <si>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</si>
  <si>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</si>
  <si>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</si>
  <si>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</si>
  <si>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</si>
  <si>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</si>
  <si>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</si>
  <si>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</si>
  <si>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</si>
  <si>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</si>
  <si>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</si>
  <si>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</si>
  <si>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</si>
  <si>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</si>
  <si>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</si>
  <si>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</si>
  <si>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</si>
  <si>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</si>
  <si>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</si>
  <si>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</si>
  <si>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</si>
  <si>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</si>
  <si>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</si>
  <si>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</si>
  <si>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</si>
  <si>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</si>
  <si>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</si>
  <si>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</si>
  <si>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</si>
  <si>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</si>
  <si>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</si>
  <si>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</si>
  <si>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</si>
  <si>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</si>
  <si>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</si>
  <si>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</si>
  <si>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</si>
  <si>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</si>
  <si>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</si>
  <si>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</si>
  <si>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</si>
  <si>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</si>
  <si>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</si>
  <si>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</si>
  <si>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</si>
  <si>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</si>
  <si>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</si>
  <si>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</si>
  <si>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</si>
  <si>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</si>
  <si>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</si>
  <si>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</si>
  <si>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</si>
  <si>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</si>
  <si>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</si>
  <si>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</si>
  <si>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</si>
  <si>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</si>
  <si>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</si>
  <si>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</si>
  <si>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</si>
  <si>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</si>
  <si>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</si>
  <si>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</si>
  <si>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</si>
  <si>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</si>
  <si>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</si>
  <si>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</si>
  <si>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</si>
  <si>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</si>
  <si>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</si>
  <si>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</si>
  <si>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</si>
  <si>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</si>
  <si>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</si>
  <si>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</si>
  <si>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</si>
  <si>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</si>
  <si>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</si>
  <si>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</si>
  <si>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</si>
  <si>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</si>
  <si>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</si>
  <si>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</si>
  <si>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</si>
  <si>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</si>
  <si>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</si>
  <si>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</si>
  <si>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</si>
  <si>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</si>
  <si>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</si>
  <si>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</si>
  <si>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</si>
  <si>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</si>
  <si>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</si>
  <si>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</si>
  <si>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</si>
  <si>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</si>
  <si>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</si>
  <si>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</si>
  <si>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</si>
  <si>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</si>
  <si>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</si>
  <si>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</si>
  <si>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</si>
  <si>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</si>
  <si>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</si>
  <si>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</si>
  <si>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</si>
  <si>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</si>
  <si>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</si>
  <si>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</si>
  <si>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</si>
  <si>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</si>
  <si>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</si>
  <si>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</si>
  <si>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</si>
  <si>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</si>
  <si>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</si>
  <si>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</si>
  <si>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</si>
  <si>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</si>
  <si>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</si>
  <si>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</si>
  <si>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</si>
  <si>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</si>
  <si>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</si>
  <si>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</si>
  <si>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</si>
  <si>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</si>
  <si>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</si>
  <si>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</si>
  <si>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</si>
  <si>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</si>
  <si>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</si>
  <si>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</si>
  <si>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</si>
  <si>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</si>
  <si>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</si>
  <si>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</si>
  <si>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</si>
  <si>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</si>
  <si>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</si>
  <si>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</si>
  <si>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</si>
  <si>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</si>
  <si>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</si>
  <si>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</si>
  <si>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</si>
  <si>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</si>
  <si>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</si>
  <si>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</si>
  <si>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</si>
  <si>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</si>
  <si>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</si>
  <si>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</si>
  <si>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</si>
  <si>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</si>
  <si>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</si>
  <si>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</si>
  <si>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</si>
  <si>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</si>
  <si>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</si>
  <si>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</si>
  <si>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</si>
  <si>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</si>
  <si>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</si>
  <si>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</si>
  <si>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</si>
  <si>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</si>
  <si>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</si>
  <si>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</si>
  <si>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</si>
  <si>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</si>
  <si>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</si>
  <si>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</si>
  <si>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</si>
  <si>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</si>
  <si>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</si>
  <si>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</si>
  <si>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</si>
  <si>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</si>
  <si>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</si>
  <si>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</si>
  <si>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</si>
  <si>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</si>
  <si>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</si>
  <si>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</si>
  <si>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</si>
  <si>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</si>
  <si>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</si>
  <si>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</si>
  <si>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</si>
  <si>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</si>
  <si>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</si>
  <si>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</si>
  <si>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</si>
  <si>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</si>
  <si>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</si>
  <si>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</si>
  <si>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</si>
  <si>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</si>
  <si>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</si>
  <si>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</si>
  <si>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</si>
  <si>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</si>
  <si>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</si>
  <si>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</si>
  <si>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</si>
  <si>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</si>
  <si>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</si>
  <si>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</si>
  <si>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</si>
  <si>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</si>
  <si>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</si>
  <si>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</si>
  <si>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</si>
  <si>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</si>
  <si>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</si>
  <si>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</si>
  <si>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</si>
  <si>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</si>
  <si>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</si>
  <si>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</si>
  <si>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</si>
  <si>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</si>
  <si>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</si>
  <si>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</si>
  <si>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</si>
  <si>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</si>
  <si>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</si>
  <si>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</si>
  <si>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</si>
  <si>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</si>
  <si>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</si>
  <si>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</si>
  <si>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</si>
  <si>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</si>
  <si>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</si>
  <si>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</si>
  <si>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</si>
  <si>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</si>
  <si>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</si>
  <si>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</si>
  <si>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</si>
  <si>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</si>
  <si>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</si>
  <si>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</si>
  <si>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</si>
  <si>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</si>
  <si>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</si>
  <si>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</si>
  <si>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</si>
  <si>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</si>
  <si>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</si>
  <si>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</si>
  <si>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</si>
  <si>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</si>
  <si>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</si>
  <si>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</si>
  <si>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</si>
  <si>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</si>
  <si>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</si>
  <si>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</si>
  <si>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</si>
  <si>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</si>
  <si>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</si>
  <si>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</si>
  <si>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</si>
  <si>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</si>
  <si>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</si>
  <si>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</si>
  <si>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</si>
  <si>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</si>
  <si>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</si>
  <si>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</si>
  <si>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</si>
  <si>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</si>
  <si>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</si>
  <si>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</si>
  <si>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</si>
  <si>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</si>
  <si>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</si>
  <si>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</si>
  <si>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</si>
  <si>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</si>
  <si>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</si>
  <si>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</si>
  <si>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</si>
  <si>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</si>
  <si>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</si>
  <si>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</si>
  <si>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</si>
  <si>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</si>
  <si>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</si>
  <si>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</si>
  <si>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</si>
  <si>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</si>
  <si>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</si>
  <si>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</si>
  <si>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</si>
  <si>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</si>
  <si>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</si>
  <si>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</si>
  <si>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</si>
  <si>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</si>
  <si>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</si>
  <si>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</si>
  <si>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</si>
  <si>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</si>
  <si>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</si>
  <si>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</si>
  <si>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</si>
  <si>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</si>
  <si>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</si>
  <si>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</si>
  <si>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</si>
  <si>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</si>
  <si>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</si>
  <si>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</si>
  <si>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</si>
  <si>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</si>
  <si>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</si>
  <si>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</si>
  <si>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</si>
  <si>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</si>
  <si>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</si>
  <si>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</si>
  <si>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</si>
  <si>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</si>
  <si>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</si>
  <si>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</si>
  <si>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</si>
  <si>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</si>
  <si>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</si>
  <si>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</si>
  <si>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</si>
  <si>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</si>
  <si>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</si>
  <si>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</si>
  <si>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</si>
  <si>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</si>
  <si>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</si>
  <si>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</si>
  <si>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</si>
  <si>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</si>
  <si>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</si>
  <si>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</si>
  <si>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</si>
  <si>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</si>
  <si>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</si>
  <si>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</si>
  <si>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</si>
  <si>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</si>
  <si>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</si>
  <si>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</si>
  <si>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</si>
  <si>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</si>
  <si>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</si>
  <si>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</si>
  <si>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</si>
  <si>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</si>
  <si>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</si>
  <si>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</si>
  <si>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</si>
  <si>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</si>
  <si>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</si>
  <si>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</si>
  <si>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</si>
  <si>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</si>
  <si>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</si>
  <si>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</si>
  <si>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</si>
  <si>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</si>
  <si>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</si>
  <si>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</si>
  <si>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</si>
  <si>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</si>
  <si>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</si>
  <si>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</si>
  <si>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</si>
  <si>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</si>
  <si>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</si>
  <si>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</si>
  <si>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</si>
  <si>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</si>
  <si>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</si>
  <si>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</si>
  <si>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</si>
  <si>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</si>
  <si>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</si>
  <si>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</si>
  <si>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</si>
  <si>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</si>
  <si>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</si>
  <si>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</si>
  <si>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</si>
  <si>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</si>
  <si>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</si>
  <si>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</si>
  <si>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</si>
  <si>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</si>
  <si>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</si>
  <si>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</si>
  <si>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</si>
  <si>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</si>
  <si>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</si>
  <si>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</si>
  <si>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</si>
  <si>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</si>
  <si>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</si>
  <si>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</si>
  <si>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</si>
  <si>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</si>
  <si>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</si>
  <si>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</si>
  <si>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</si>
  <si>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</si>
  <si>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</si>
  <si>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</si>
  <si>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</si>
  <si>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</si>
  <si>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</si>
  <si>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</si>
  <si>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</si>
  <si>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</si>
  <si>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</si>
  <si>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</si>
  <si>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</si>
  <si>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</si>
  <si>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</si>
  <si>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</si>
  <si>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</si>
  <si>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</si>
  <si>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</si>
  <si>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</si>
  <si>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</si>
  <si>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</si>
  <si>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</si>
  <si>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</si>
  <si>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</si>
  <si>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</si>
  <si>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</si>
  <si>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</si>
  <si>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</si>
  <si>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</si>
  <si>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</si>
  <si>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</si>
  <si>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</si>
  <si>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</si>
  <si>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</si>
  <si>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</si>
  <si>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</si>
  <si>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</si>
  <si>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</si>
  <si>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</si>
  <si>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</si>
  <si>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</si>
  <si>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</si>
  <si>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</si>
  <si>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</si>
  <si>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</si>
  <si>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</si>
  <si>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</si>
  <si>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</si>
  <si>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</si>
  <si>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</si>
  <si>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</si>
  <si>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</si>
  <si>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</si>
  <si>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</si>
  <si>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</si>
  <si>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</si>
  <si>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</si>
  <si>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</si>
  <si>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</si>
  <si>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</si>
  <si>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</si>
  <si>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</si>
  <si>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</si>
  <si>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</si>
  <si>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</si>
  <si>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</si>
  <si>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</si>
  <si>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</si>
  <si>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</si>
  <si>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</si>
  <si>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</si>
  <si>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</si>
  <si>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</si>
  <si>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</si>
  <si>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</si>
  <si>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</si>
  <si>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</si>
  <si>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</si>
  <si>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</si>
  <si>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</si>
  <si>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</si>
  <si>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</si>
  <si>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</si>
  <si>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</si>
  <si>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</si>
  <si>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</si>
  <si>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</si>
  <si>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</si>
  <si>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</si>
  <si>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</si>
  <si>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</si>
  <si>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</si>
  <si>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</si>
  <si>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</si>
  <si>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</si>
  <si>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</si>
  <si>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</si>
  <si>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</si>
  <si>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</si>
  <si>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</si>
  <si>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</si>
  <si>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</si>
  <si>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</si>
  <si>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</si>
  <si>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</si>
  <si>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</si>
  <si>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</si>
  <si>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</si>
  <si>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</si>
  <si>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</si>
  <si>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</si>
  <si>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</si>
  <si>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</si>
  <si>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</si>
  <si>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</si>
  <si>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</si>
  <si>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</si>
  <si>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</si>
  <si>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</si>
  <si>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</si>
  <si>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</si>
  <si>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</si>
  <si>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</si>
  <si>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</si>
  <si>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</si>
  <si>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</si>
  <si>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</si>
  <si>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</si>
  <si>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</si>
  <si>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</si>
  <si>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</si>
  <si>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</si>
  <si>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</si>
  <si>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</si>
  <si>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</si>
  <si>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</si>
  <si>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</si>
  <si>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</si>
  <si>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</si>
  <si>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</si>
  <si>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</si>
  <si>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</si>
  <si>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</si>
  <si>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</si>
  <si>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</si>
  <si>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</si>
  <si>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</si>
  <si>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</si>
  <si>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</si>
  <si>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</si>
  <si>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</si>
  <si>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</si>
  <si>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</si>
  <si>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</si>
  <si>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</si>
  <si>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</si>
  <si>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</si>
  <si>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</si>
  <si>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</si>
  <si>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</si>
  <si>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</si>
  <si>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</si>
  <si>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</si>
  <si>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</si>
  <si>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</si>
  <si>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</si>
  <si>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</si>
  <si>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</si>
  <si>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</si>
  <si>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</si>
  <si>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</si>
  <si>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</si>
  <si>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</si>
  <si>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</si>
  <si>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</si>
  <si>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</si>
  <si>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</si>
  <si>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</si>
  <si>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</si>
  <si>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</si>
  <si>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</si>
  <si>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</si>
  <si>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</si>
  <si>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</si>
  <si>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</si>
  <si>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</si>
  <si>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</si>
  <si>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</si>
  <si>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</si>
  <si>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</si>
  <si>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</si>
  <si>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</si>
  <si>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</si>
  <si>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</si>
  <si>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</si>
  <si>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</si>
  <si>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</si>
  <si>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</si>
  <si>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</si>
  <si>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</si>
  <si>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</si>
  <si>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</si>
  <si>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</si>
  <si>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</si>
  <si>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</si>
  <si>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</si>
  <si>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</si>
  <si>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</si>
  <si>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</si>
  <si>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</si>
  <si>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</si>
  <si>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</si>
  <si>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</si>
  <si>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</si>
  <si>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</si>
  <si>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</si>
  <si>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</si>
  <si>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</si>
  <si>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</si>
  <si>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</si>
  <si>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</si>
  <si>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</si>
  <si>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</si>
  <si>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</si>
  <si>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</si>
  <si>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</si>
  <si>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</si>
  <si>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</si>
  <si>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</si>
  <si>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</si>
  <si>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</si>
  <si>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</si>
  <si>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</si>
  <si>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</si>
  <si>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</si>
  <si>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</si>
  <si>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</si>
  <si>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</si>
  <si>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</si>
  <si>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</si>
  <si>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</si>
  <si>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</si>
  <si>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</si>
  <si>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</si>
  <si>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</si>
  <si>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</si>
  <si>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</si>
  <si>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</si>
  <si>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</si>
  <si>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</si>
  <si>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</si>
  <si>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</si>
  <si>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</si>
  <si>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</si>
  <si>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</si>
  <si>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</si>
  <si>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</si>
  <si>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</si>
  <si>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</si>
  <si>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</si>
  <si>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</si>
  <si>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</si>
  <si>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</si>
  <si>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</si>
  <si>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</si>
  <si>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</si>
  <si>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</si>
  <si>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</si>
  <si>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</si>
  <si>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</si>
  <si>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</si>
  <si>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</si>
  <si>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</si>
  <si>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</si>
  <si>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</si>
  <si>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</si>
  <si>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</si>
  <si>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</si>
  <si>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</si>
  <si>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</si>
  <si>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</si>
  <si>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</si>
  <si>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</si>
  <si>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</si>
  <si>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</si>
  <si>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</si>
  <si>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</si>
  <si>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</si>
  <si>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</si>
  <si>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</si>
  <si>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</si>
  <si>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</si>
  <si>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</si>
  <si>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</si>
  <si>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</si>
  <si>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</si>
  <si>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</si>
  <si>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</si>
  <si>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</si>
  <si>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</si>
  <si>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</si>
  <si>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</si>
  <si>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</si>
  <si>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</si>
  <si>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</si>
  <si>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</si>
  <si>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</si>
  <si>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</si>
  <si>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</si>
  <si>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</si>
  <si>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</si>
  <si>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</si>
  <si>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</si>
  <si>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</si>
  <si>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</si>
  <si>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</si>
  <si>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</si>
  <si>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</si>
  <si>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</si>
  <si>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</si>
  <si>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</si>
  <si>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</si>
  <si>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</si>
  <si>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</si>
  <si>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</si>
  <si>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</si>
  <si>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</si>
  <si>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</si>
  <si>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</si>
  <si>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</si>
  <si>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</si>
  <si>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</si>
  <si>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</si>
  <si>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</si>
  <si>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</si>
  <si>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</si>
  <si>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</si>
  <si>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</si>
  <si>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</si>
  <si>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</si>
  <si>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</si>
  <si>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</si>
  <si>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</si>
  <si>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</si>
  <si>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</si>
  <si>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</si>
  <si>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</si>
  <si>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</si>
  <si>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</si>
  <si>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</si>
  <si>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</si>
  <si>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</si>
  <si>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</si>
  <si>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</si>
  <si>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</si>
  <si>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</si>
  <si>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</si>
  <si>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</si>
  <si>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</si>
  <si>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</si>
  <si>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</si>
  <si>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</si>
  <si>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</si>
  <si>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</si>
  <si>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</si>
  <si>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</si>
  <si>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</si>
  <si>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</si>
  <si>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</si>
  <si>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</si>
  <si>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</si>
  <si>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</si>
  <si>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</si>
  <si>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</si>
  <si>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</si>
  <si>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</si>
  <si>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</si>
  <si>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</si>
  <si>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</si>
  <si>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</si>
  <si>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</si>
  <si>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</si>
  <si>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</si>
  <si>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</si>
  <si>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</si>
  <si>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</si>
  <si>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</si>
  <si>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</si>
  <si>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</si>
  <si>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</si>
  <si>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</si>
  <si>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</si>
  <si>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</si>
  <si>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</si>
  <si>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</si>
  <si>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</si>
  <si>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</si>
  <si>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</si>
  <si>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</si>
  <si>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</si>
  <si>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</si>
  <si>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</si>
  <si>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</si>
  <si>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</si>
  <si>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</si>
  <si>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</si>
  <si>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</si>
  <si>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</si>
  <si>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</si>
  <si>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</si>
  <si>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</si>
  <si>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</si>
  <si>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</si>
  <si>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</si>
  <si>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</si>
  <si>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</si>
  <si>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</si>
  <si>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</si>
  <si>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</si>
  <si>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</si>
  <si>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</si>
  <si>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</si>
  <si>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</si>
  <si>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</si>
  <si>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</si>
  <si>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</si>
  <si>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</si>
  <si>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</si>
  <si>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</si>
  <si>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</si>
  <si>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</si>
  <si>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</si>
  <si>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</si>
  <si>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</si>
  <si>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</si>
  <si>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</si>
  <si>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</si>
  <si>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</si>
  <si>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</si>
  <si>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</si>
  <si>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</si>
  <si>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</si>
  <si>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</si>
  <si>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</si>
  <si>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</si>
  <si>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</si>
  <si>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</si>
  <si>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</si>
  <si>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</si>
  <si>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</si>
  <si>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</si>
  <si>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</si>
  <si>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</si>
  <si>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</si>
  <si>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</si>
  <si>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</si>
  <si>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</si>
  <si>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</si>
  <si>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</si>
  <si>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</si>
  <si>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</si>
  <si>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</si>
  <si>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</si>
  <si>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</si>
  <si>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</si>
  <si>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</si>
  <si>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</si>
  <si>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</si>
  <si>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</si>
  <si>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</si>
  <si>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</si>
  <si>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</si>
  <si>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</si>
  <si>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</si>
  <si>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</si>
  <si>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</si>
  <si>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</si>
  <si>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</si>
  <si>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</si>
  <si>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</si>
  <si>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</si>
  <si>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</si>
  <si>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</si>
  <si>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</si>
  <si>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</si>
  <si>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</si>
  <si>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</si>
  <si>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</si>
  <si>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</si>
  <si>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</si>
  <si>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</si>
  <si>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</si>
  <si>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</si>
  <si>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</si>
  <si>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</si>
  <si>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</si>
  <si>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</si>
  <si>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</si>
  <si>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</si>
  <si>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</si>
  <si>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</si>
  <si>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</si>
  <si>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</si>
  <si>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</si>
  <si>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</si>
  <si>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</si>
  <si>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</si>
  <si>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</si>
  <si>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</si>
  <si>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</si>
  <si>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</si>
  <si>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</si>
  <si>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</si>
  <si>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</si>
  <si>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</si>
  <si>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</si>
  <si>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</si>
  <si>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</si>
  <si>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</si>
  <si>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</si>
  <si>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</si>
  <si>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</si>
  <si>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</si>
  <si>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</si>
  <si>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</si>
  <si>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</si>
  <si>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</si>
  <si>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</si>
  <si>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</si>
  <si>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</si>
  <si>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</si>
  <si>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</si>
  <si>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</si>
  <si>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</si>
  <si>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</si>
  <si>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</si>
  <si>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</si>
  <si>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</si>
  <si>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</si>
  <si>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</si>
  <si>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</si>
  <si>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</si>
  <si>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</si>
  <si>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</si>
  <si>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</si>
  <si>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</si>
  <si>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</si>
  <si>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</si>
  <si>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</si>
  <si>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</si>
  <si>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</si>
  <si>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</si>
  <si>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</si>
  <si>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</si>
  <si>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</si>
  <si>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</si>
  <si>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</si>
  <si>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</si>
  <si>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</si>
  <si>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</si>
  <si>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</si>
  <si>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</si>
  <si>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</si>
  <si>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</si>
  <si>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</si>
  <si>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</si>
  <si>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</si>
  <si>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</si>
  <si>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</si>
  <si>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</si>
  <si>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</si>
  <si>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</si>
  <si>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</si>
  <si>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</si>
  <si>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</si>
  <si>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</si>
  <si>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</si>
  <si>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</si>
  <si>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</si>
  <si>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</si>
  <si>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</si>
  <si>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</si>
  <si>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</si>
  <si>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</si>
  <si>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</si>
  <si>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</si>
  <si>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</si>
  <si>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</si>
  <si>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</si>
  <si>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</si>
  <si>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</si>
  <si>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</si>
  <si>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</si>
  <si>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</si>
  <si>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</si>
  <si>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</si>
  <si>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</si>
  <si>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</si>
  <si>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</si>
  <si>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</si>
  <si>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</si>
  <si>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</si>
  <si>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</si>
  <si>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</si>
  <si>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</si>
  <si>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</si>
  <si>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</si>
  <si>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</si>
  <si>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</si>
  <si>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</si>
  <si>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</si>
  <si>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</si>
  <si>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</si>
  <si>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</si>
  <si>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</si>
  <si>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</si>
  <si>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</si>
  <si>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</si>
  <si>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</si>
  <si>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</si>
  <si>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</si>
  <si>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</si>
  <si>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</si>
  <si>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</si>
  <si>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</si>
  <si>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</si>
  <si>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</si>
  <si>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</si>
  <si>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</si>
  <si>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</si>
  <si>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</si>
  <si>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</si>
  <si>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</si>
  <si>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</si>
  <si>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</si>
  <si>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</si>
  <si>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</si>
  <si>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</si>
  <si>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</si>
  <si>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</si>
  <si>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</si>
  <si>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</si>
  <si>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</si>
  <si>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</si>
  <si>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</si>
  <si>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</si>
  <si>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</si>
  <si>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</si>
  <si>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</si>
  <si>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</si>
  <si>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</si>
  <si>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</si>
  <si>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</si>
  <si>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</si>
  <si>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</si>
  <si>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</si>
  <si>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</si>
  <si>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</si>
  <si>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</si>
  <si>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</si>
  <si>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</si>
  <si>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</si>
  <si>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</si>
  <si>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</si>
  <si>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</si>
  <si>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</si>
  <si>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</si>
  <si>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</si>
  <si>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</si>
  <si>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</si>
  <si>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</si>
  <si>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</si>
  <si>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</si>
  <si>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</si>
  <si>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</si>
  <si>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</si>
  <si>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</si>
  <si>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</si>
  <si>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</si>
  <si>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</si>
  <si>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</si>
  <si>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</si>
  <si>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</si>
  <si>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</si>
  <si>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</si>
  <si>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</si>
  <si>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</si>
  <si>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</si>
  <si>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</si>
  <si>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</si>
  <si>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</si>
  <si>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</si>
  <si>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</si>
  <si>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</si>
  <si>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</si>
  <si>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</si>
  <si>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</si>
  <si>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</si>
  <si>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</si>
  <si>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</si>
  <si>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</si>
  <si>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</si>
  <si>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</si>
  <si>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</si>
  <si>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</si>
  <si>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</si>
  <si>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</si>
  <si>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</si>
  <si>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</si>
  <si>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</si>
  <si>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</si>
  <si>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</si>
  <si>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</si>
  <si>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</si>
  <si>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</si>
  <si>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</si>
  <si>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</si>
  <si>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</si>
  <si>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</si>
  <si>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</si>
  <si>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</si>
  <si>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</si>
  <si>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</si>
  <si>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</si>
  <si>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</si>
  <si>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</si>
  <si>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</si>
  <si>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</si>
  <si>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</si>
  <si>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</si>
  <si>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</si>
  <si>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</si>
  <si>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</si>
  <si>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</si>
  <si>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</si>
  <si>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</si>
  <si>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</si>
  <si>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</si>
  <si>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</si>
  <si>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</si>
  <si>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</si>
  <si>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</si>
  <si>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</si>
  <si>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</si>
  <si>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</si>
  <si>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</si>
  <si>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</si>
  <si>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</si>
  <si>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</si>
  <si>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</si>
  <si>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</si>
  <si>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</si>
  <si>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</si>
  <si>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</si>
  <si>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</si>
  <si>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</si>
  <si>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</si>
  <si>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</si>
  <si>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</si>
  <si>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</si>
  <si>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</si>
  <si>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</si>
  <si>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</si>
  <si>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</si>
  <si>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</si>
  <si>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</si>
  <si>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</si>
  <si>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</si>
  <si>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</si>
  <si>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</si>
  <si>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</si>
  <si>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</si>
  <si>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</si>
  <si>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</si>
  <si>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</si>
  <si>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</si>
  <si>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</si>
  <si>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</si>
  <si>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</si>
  <si>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</si>
  <si>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</si>
  <si>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</si>
  <si>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</si>
  <si>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</si>
  <si>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</si>
  <si>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</si>
  <si>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</si>
  <si>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</si>
  <si>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</si>
  <si>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</si>
  <si>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</si>
  <si>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</si>
  <si>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</si>
  <si>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</si>
  <si>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</si>
  <si>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</si>
  <si>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</si>
  <si>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</si>
  <si>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</si>
  <si>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</si>
  <si>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</si>
  <si>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</si>
  <si>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</si>
  <si>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</si>
  <si>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</si>
  <si>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</si>
  <si>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</si>
  <si>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</si>
  <si>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</si>
  <si>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</si>
  <si>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</si>
  <si>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</si>
  <si>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</si>
  <si>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</si>
  <si>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</si>
  <si>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</si>
  <si>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</si>
  <si>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</si>
  <si>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</si>
  <si>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</si>
  <si>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</si>
  <si>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</si>
  <si>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</si>
  <si>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</si>
  <si>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</si>
  <si>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</si>
  <si>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</si>
  <si>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</si>
  <si>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</si>
  <si>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</si>
  <si>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</si>
  <si>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</si>
  <si>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</si>
  <si>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</si>
  <si>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</si>
  <si>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</si>
  <si>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</si>
  <si>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</si>
  <si>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</si>
  <si>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</si>
  <si>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</si>
  <si>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</si>
  <si>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</si>
  <si>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</si>
  <si>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</si>
  <si>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</si>
  <si>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</si>
  <si>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</si>
  <si>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</si>
  <si>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</si>
  <si>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</si>
  <si>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</si>
  <si>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</si>
  <si>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</si>
  <si>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</si>
  <si>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</si>
  <si>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</si>
  <si>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</si>
  <si>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</si>
  <si>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</si>
  <si>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</si>
  <si>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</si>
  <si>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</si>
  <si>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</si>
  <si>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</si>
  <si>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</si>
  <si>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</si>
  <si>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</si>
  <si>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</si>
  <si>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</si>
  <si>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</si>
  <si>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</si>
  <si>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</si>
  <si>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</si>
  <si>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</si>
  <si>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</si>
  <si>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</si>
  <si>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</si>
  <si>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</si>
  <si>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</si>
  <si>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</si>
  <si>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</si>
  <si>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</si>
  <si>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</si>
  <si>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</si>
  <si>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</si>
  <si>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</si>
  <si>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</si>
  <si>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</si>
  <si>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</si>
  <si>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</si>
  <si>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</si>
  <si>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</si>
  <si>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</si>
  <si>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</si>
  <si>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</si>
  <si>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</si>
  <si>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</si>
  <si>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</si>
  <si>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</si>
  <si>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</si>
  <si>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</si>
  <si>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</si>
  <si>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</si>
  <si>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</si>
  <si>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</si>
  <si>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</si>
  <si>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</si>
  <si>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</si>
  <si>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</si>
  <si>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</si>
  <si>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</si>
  <si>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</si>
  <si>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</si>
  <si>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</si>
  <si>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</si>
  <si>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</si>
  <si>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</si>
  <si>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</si>
  <si>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</si>
  <si>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</si>
  <si>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</si>
  <si>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</si>
  <si>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</si>
  <si>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</si>
  <si>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</si>
  <si>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</si>
  <si>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</si>
  <si>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</si>
  <si>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</si>
  <si>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</si>
  <si>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</si>
  <si>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</si>
  <si>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</si>
  <si>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</si>
  <si>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</si>
  <si>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</si>
  <si>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</si>
  <si>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</si>
  <si>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</si>
  <si>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</si>
  <si>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</si>
  <si>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</si>
  <si>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</si>
  <si>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</si>
  <si>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</si>
  <si>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</si>
  <si>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</si>
  <si>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</si>
  <si>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</si>
  <si>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</si>
  <si>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</si>
  <si>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</si>
  <si>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</si>
  <si>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</si>
  <si>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</si>
  <si>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</si>
  <si>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</si>
  <si>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</si>
  <si>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</si>
  <si>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</si>
  <si>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</si>
  <si>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</si>
  <si>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</si>
  <si>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</si>
  <si>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</si>
  <si>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</si>
  <si>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</si>
  <si>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</si>
  <si>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</si>
  <si>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</si>
  <si>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</si>
  <si>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</si>
  <si>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</si>
  <si>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</si>
  <si>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</si>
  <si>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</si>
  <si>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</si>
  <si>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</si>
  <si>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</si>
  <si>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</si>
  <si>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</si>
  <si>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</si>
  <si>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</si>
  <si>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</si>
  <si>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</si>
  <si>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</si>
  <si>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</si>
  <si>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</si>
  <si>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</si>
  <si>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</si>
  <si>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</si>
  <si>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</si>
  <si>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</si>
  <si>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</si>
  <si>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</si>
  <si>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</si>
  <si>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</si>
  <si>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</si>
  <si>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</si>
  <si>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</si>
  <si>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</si>
  <si>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</si>
  <si>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</si>
  <si>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</si>
  <si>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</si>
  <si>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</si>
  <si>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</si>
  <si>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</si>
  <si>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</si>
  <si>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</si>
  <si>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</si>
  <si>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</si>
  <si>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</si>
  <si>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</si>
  <si>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</si>
  <si>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</si>
  <si>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</si>
  <si>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</si>
  <si>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</si>
  <si>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</si>
  <si>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</si>
  <si>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</si>
  <si>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</si>
  <si>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</si>
  <si>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</si>
  <si>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</si>
  <si>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</si>
  <si>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</si>
  <si>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</si>
  <si>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</si>
  <si>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</si>
  <si>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</si>
  <si>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</si>
  <si>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</si>
  <si>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</si>
  <si>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</si>
  <si>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</si>
  <si>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</si>
  <si>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</si>
  <si>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</si>
  <si>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</si>
  <si>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</si>
  <si>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</si>
  <si>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</si>
  <si>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</si>
  <si>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</si>
  <si>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</si>
  <si>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</si>
  <si>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</si>
  <si>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</si>
  <si>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</si>
  <si>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</si>
  <si>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</si>
  <si>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</si>
  <si>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</si>
  <si>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</si>
  <si>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</si>
  <si>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</si>
  <si>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</si>
  <si>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</si>
  <si>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</si>
  <si>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</si>
  <si>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</si>
  <si>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</si>
  <si>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</si>
  <si>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</si>
  <si>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</si>
  <si>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</si>
  <si>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</si>
  <si>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</si>
  <si>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</si>
  <si>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</si>
  <si>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</si>
  <si>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</si>
  <si>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</si>
  <si>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</si>
  <si>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</si>
  <si>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</si>
  <si>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</si>
  <si>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</si>
  <si>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</si>
  <si>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</si>
  <si>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</si>
  <si>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</si>
  <si>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</si>
  <si>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</si>
  <si>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</si>
  <si>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</si>
  <si>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</si>
  <si>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</si>
  <si>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</si>
  <si>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</si>
  <si>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</si>
  <si>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</si>
  <si>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</si>
  <si>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</si>
  <si>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</si>
  <si>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</si>
  <si>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</si>
  <si>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</si>
  <si>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</si>
  <si>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</si>
  <si>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</si>
  <si>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</si>
  <si>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</si>
  <si>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</si>
  <si>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</si>
  <si>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</si>
  <si>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</si>
  <si>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</si>
  <si>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</si>
  <si>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</si>
  <si>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</si>
  <si>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</si>
  <si>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</si>
  <si>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</si>
  <si>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</si>
  <si>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</si>
  <si>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</si>
  <si>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</si>
  <si>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</si>
  <si>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</si>
  <si>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</si>
  <si>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</si>
  <si>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</si>
  <si>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</si>
  <si>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</si>
  <si>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</si>
  <si>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</si>
  <si>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</si>
  <si>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</si>
  <si>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</si>
  <si>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</si>
  <si>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</si>
  <si>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</si>
  <si>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</si>
  <si>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</si>
  <si>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</si>
  <si>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</si>
  <si>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</si>
  <si>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</si>
  <si>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</si>
  <si>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</si>
  <si>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</si>
  <si>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</si>
  <si>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</si>
  <si>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</si>
  <si>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</si>
  <si>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</si>
  <si>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</si>
  <si>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</si>
  <si>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</si>
  <si>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</si>
  <si>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</si>
  <si>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</si>
  <si>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</si>
  <si>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</si>
  <si>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</si>
  <si>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</si>
  <si>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</si>
  <si>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</si>
  <si>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</si>
  <si>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</si>
  <si>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</si>
  <si>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</si>
  <si>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</si>
  <si>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</si>
  <si>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</si>
  <si>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</si>
  <si>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</si>
  <si>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</si>
  <si>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</si>
  <si>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</si>
  <si>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</si>
  <si>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</si>
  <si>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</si>
  <si>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</si>
  <si>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</si>
  <si>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</si>
  <si>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</si>
  <si>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</si>
  <si>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</si>
  <si>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</si>
  <si>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</si>
  <si>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</si>
  <si>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</si>
  <si>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</si>
  <si>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</si>
  <si>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</si>
  <si>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</si>
  <si>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</si>
  <si>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</si>
  <si>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</si>
  <si>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</si>
  <si>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</si>
  <si>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</si>
  <si>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</si>
  <si>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</si>
  <si>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</si>
  <si>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</si>
  <si>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</si>
  <si>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</si>
  <si>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</si>
  <si>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</si>
  <si>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</si>
  <si>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</si>
  <si>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</si>
  <si>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</si>
  <si>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</si>
  <si>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</si>
  <si>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</si>
  <si>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</si>
  <si>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</si>
  <si>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</si>
  <si>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</si>
  <si>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</si>
  <si>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</si>
  <si>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</si>
  <si>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</si>
  <si>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</si>
  <si>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</si>
  <si>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</si>
  <si>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</si>
  <si>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</si>
  <si>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</si>
  <si>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</si>
  <si>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</si>
  <si>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</si>
  <si>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</si>
  <si>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</si>
  <si>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</si>
  <si>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</si>
  <si>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</si>
  <si>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</si>
  <si>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</si>
  <si>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</si>
  <si>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</si>
  <si>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</si>
  <si>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</si>
  <si>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</si>
  <si>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</si>
  <si>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</si>
  <si>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</si>
  <si>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</si>
  <si>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</si>
  <si>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</si>
  <si>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</si>
  <si>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</si>
  <si>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</si>
  <si>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</si>
  <si>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</si>
  <si>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</si>
  <si>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</si>
  <si>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</si>
  <si>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</si>
  <si>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</si>
  <si>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</si>
  <si>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</si>
  <si>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</si>
  <si>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</si>
  <si>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</si>
  <si>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</si>
  <si>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</si>
  <si>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</si>
  <si>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</si>
  <si>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</si>
  <si>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</si>
  <si>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</si>
  <si>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</si>
  <si>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</si>
  <si>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</si>
  <si>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</si>
  <si>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</si>
  <si>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</si>
  <si>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</si>
  <si>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</si>
  <si>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</si>
  <si>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</si>
  <si>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</si>
  <si>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</si>
  <si>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</si>
  <si>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</si>
  <si>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</si>
  <si>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</si>
  <si>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</si>
  <si>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</si>
  <si>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</si>
  <si>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</si>
  <si>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</si>
  <si>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</si>
  <si>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</si>
  <si>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</si>
  <si>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</si>
  <si>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</si>
  <si>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</si>
  <si>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</si>
  <si>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</si>
  <si>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</si>
  <si>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</si>
  <si>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</si>
  <si>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</si>
  <si>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</si>
  <si>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</si>
  <si>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</si>
  <si>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</si>
  <si>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</si>
  <si>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</si>
  <si>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</si>
  <si>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</si>
  <si>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</si>
  <si>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</si>
  <si>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</si>
  <si>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</si>
  <si>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</si>
  <si>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</si>
  <si>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</si>
  <si>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</si>
  <si>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</si>
  <si>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</si>
  <si>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</si>
  <si>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</si>
  <si>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</si>
  <si>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</si>
  <si>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</si>
  <si>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</si>
  <si>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</si>
  <si>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</si>
  <si>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</si>
  <si>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</si>
  <si>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</si>
  <si>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</si>
  <si>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</si>
  <si>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</si>
  <si>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</si>
  <si>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</si>
  <si>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</si>
  <si>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</si>
  <si>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</si>
  <si>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</si>
  <si>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</si>
  <si>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</si>
  <si>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</si>
  <si>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</si>
  <si>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</si>
  <si>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</si>
  <si>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</si>
  <si>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</si>
  <si>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</si>
  <si>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</si>
  <si>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</si>
  <si>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</si>
  <si>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</si>
  <si>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</si>
  <si>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</si>
  <si>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</si>
  <si>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</si>
  <si>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</si>
  <si>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</si>
  <si>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</si>
  <si>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</si>
  <si>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</si>
  <si>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</si>
  <si>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</si>
  <si>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</si>
  <si>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</si>
  <si>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</si>
  <si>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</si>
  <si>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</si>
  <si>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</si>
  <si>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</si>
  <si>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</si>
  <si>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</si>
  <si>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</si>
  <si>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</si>
  <si>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</si>
  <si>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</si>
  <si>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</si>
  <si>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</si>
  <si>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</si>
  <si>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</si>
  <si>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</si>
  <si>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</si>
  <si>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</si>
  <si>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</si>
  <si>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</si>
  <si>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</si>
  <si>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</si>
  <si>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</si>
  <si>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</si>
  <si>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</si>
  <si>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</si>
  <si>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</si>
  <si>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</si>
  <si>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</si>
  <si>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</si>
  <si>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</si>
  <si>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</si>
  <si>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</si>
  <si>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</si>
  <si>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</si>
  <si>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</si>
  <si>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</si>
  <si>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</si>
  <si>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</si>
  <si>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</si>
  <si>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</si>
  <si>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</si>
  <si>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</si>
  <si>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</si>
  <si>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</si>
  <si>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</si>
  <si>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</si>
  <si>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</si>
  <si>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</si>
  <si>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</si>
  <si>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</si>
  <si>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</si>
  <si>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</si>
  <si>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</si>
  <si>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</si>
  <si>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</si>
  <si>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</si>
  <si>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</si>
  <si>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</si>
  <si>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</si>
  <si>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</si>
  <si>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</si>
  <si>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</si>
  <si>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</si>
  <si>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</si>
  <si>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</si>
  <si>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</si>
  <si>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</si>
  <si>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</si>
  <si>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</si>
  <si>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</si>
  <si>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</si>
  <si>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</si>
  <si>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</si>
  <si>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</si>
  <si>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</si>
  <si>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</si>
  <si>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</si>
  <si>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</si>
  <si>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</si>
  <si>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</si>
  <si>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</si>
  <si>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</si>
  <si>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</si>
  <si>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</si>
  <si>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</si>
  <si>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</si>
  <si>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</si>
  <si>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</si>
  <si>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</si>
  <si>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</si>
  <si>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</si>
  <si>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</si>
  <si>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</si>
  <si>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</si>
  <si>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</si>
  <si>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</si>
  <si>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</si>
  <si>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</si>
  <si>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</si>
  <si>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</si>
  <si>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</si>
  <si>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</si>
  <si>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</si>
  <si>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</si>
  <si>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</si>
  <si>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</si>
  <si>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</si>
  <si>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</si>
  <si>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</si>
  <si>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</si>
  <si>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</si>
  <si>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</si>
  <si>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</si>
  <si>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</si>
  <si>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</si>
  <si>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</si>
  <si>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</si>
  <si>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</si>
  <si>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</si>
  <si>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</si>
  <si>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</si>
  <si>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</si>
  <si>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</si>
  <si>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</si>
  <si>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</si>
  <si>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</si>
  <si>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</si>
  <si>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</si>
  <si>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</si>
  <si>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</si>
  <si>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</si>
  <si>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</si>
  <si>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</si>
  <si>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</si>
  <si>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</si>
  <si>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</si>
  <si>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</si>
  <si>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</si>
  <si>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</si>
  <si>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</si>
  <si>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</si>
  <si>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</si>
  <si>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</si>
  <si>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</si>
  <si>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</si>
  <si>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</si>
  <si>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</si>
  <si>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</si>
  <si>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</si>
  <si>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</si>
  <si>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</si>
  <si>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</si>
  <si>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</si>
  <si>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</si>
  <si>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</si>
  <si>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</si>
  <si>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</si>
  <si>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</si>
  <si>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</si>
  <si>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</si>
  <si>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</si>
  <si>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</si>
  <si>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</si>
  <si>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</si>
  <si>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</si>
  <si>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</si>
  <si>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</si>
  <si>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</si>
  <si>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</si>
  <si>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</si>
  <si>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</si>
  <si>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</si>
  <si>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</si>
  <si>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</si>
  <si>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</si>
  <si>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</si>
  <si>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</si>
  <si>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</si>
  <si>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</si>
  <si>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</si>
  <si>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</si>
  <si>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</si>
  <si>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</si>
  <si>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</si>
  <si>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</si>
  <si>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</si>
  <si>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</si>
  <si>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</si>
  <si>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</si>
  <si>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</si>
  <si>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</si>
  <si>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</si>
  <si>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</si>
  <si>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</si>
  <si>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</si>
  <si>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</si>
  <si>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</si>
  <si>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</si>
  <si>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</si>
  <si>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</si>
  <si>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</si>
  <si>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</si>
  <si>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</si>
  <si>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</si>
  <si>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</si>
  <si>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</si>
  <si>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</si>
  <si>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</si>
  <si>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</si>
  <si>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</si>
  <si>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</si>
  <si>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</si>
  <si>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</si>
  <si>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</si>
  <si>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</si>
  <si>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</si>
  <si>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</si>
  <si>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</si>
  <si>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</si>
  <si>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</si>
  <si>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</si>
  <si>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</si>
  <si>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</si>
  <si>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</si>
  <si>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</si>
  <si>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</si>
  <si>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</si>
  <si>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</si>
  <si>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</si>
  <si>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</si>
  <si>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</si>
  <si>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</si>
  <si>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</si>
  <si>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</si>
  <si>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</si>
  <si>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</si>
  <si>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</si>
  <si>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</si>
  <si>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</si>
  <si>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</si>
  <si>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</si>
  <si>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</si>
  <si>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</si>
  <si>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</si>
  <si>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</si>
  <si>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</si>
  <si>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</si>
  <si>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</si>
  <si>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</si>
  <si>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</si>
  <si>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</si>
  <si>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</si>
  <si>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</si>
  <si>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</si>
  <si>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</si>
  <si>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</si>
  <si>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</si>
  <si>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</si>
  <si>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</si>
  <si>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</si>
  <si>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</si>
  <si>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</si>
  <si>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</si>
  <si>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</si>
  <si>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</si>
  <si>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</si>
  <si>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</si>
  <si>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</si>
  <si>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</si>
  <si>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</si>
  <si>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</si>
  <si>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</si>
  <si>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</si>
  <si>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</si>
  <si>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</si>
  <si>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</si>
  <si>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</si>
  <si>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</si>
  <si>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</si>
  <si>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</si>
  <si>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</si>
  <si>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</si>
  <si>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</si>
  <si>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</si>
  <si>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</si>
  <si>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</si>
  <si>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</si>
  <si>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</si>
  <si>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</si>
  <si>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</si>
  <si>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</si>
  <si>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</si>
  <si>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</si>
  <si>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</si>
  <si>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</si>
  <si>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</si>
  <si>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</si>
  <si>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</si>
  <si>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</si>
  <si>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</si>
  <si>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</si>
  <si>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</si>
  <si>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</si>
  <si>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</si>
  <si>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</si>
  <si>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</si>
  <si>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</si>
  <si>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</si>
  <si>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</si>
  <si>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</si>
  <si>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</si>
  <si>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</si>
  <si>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</si>
  <si>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</si>
  <si>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</si>
  <si>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</si>
  <si>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</si>
  <si>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</si>
  <si>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</si>
  <si>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</si>
  <si>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</si>
  <si>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</si>
  <si>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</si>
  <si>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</si>
  <si>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</si>
  <si>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</si>
  <si>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</si>
  <si>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</si>
  <si>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</si>
  <si>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</si>
  <si>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</si>
  <si>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</si>
  <si>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</si>
  <si>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</si>
  <si>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</si>
  <si>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</si>
  <si>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</si>
  <si>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</si>
  <si>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</si>
  <si>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</si>
  <si>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</si>
  <si>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</si>
  <si>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</si>
  <si>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</si>
  <si>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</si>
  <si>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</si>
  <si>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</si>
  <si>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</si>
  <si>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</si>
  <si>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</si>
  <si>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</si>
  <si>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</si>
  <si>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</si>
  <si>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</si>
  <si>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</si>
  <si>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</si>
  <si>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</si>
  <si>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</si>
  <si>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</si>
  <si>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</si>
  <si>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</si>
  <si>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</si>
  <si>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</si>
  <si>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</si>
  <si>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</si>
  <si>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</si>
  <si>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</si>
  <si>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</si>
  <si>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</si>
  <si>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</si>
  <si>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</si>
  <si>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</si>
  <si>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</si>
  <si>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</si>
  <si>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</si>
  <si>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</si>
  <si>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</si>
  <si>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</si>
  <si>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</si>
  <si>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</si>
  <si>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</si>
  <si>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</si>
  <si>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</si>
  <si>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</si>
  <si>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</si>
  <si>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</si>
  <si>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</si>
  <si>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</si>
  <si>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</si>
  <si>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</si>
  <si>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</si>
  <si>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</si>
  <si>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</si>
  <si>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</si>
  <si>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</si>
  <si>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</si>
  <si>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</si>
  <si>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</si>
  <si>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</si>
  <si>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</si>
  <si>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</si>
  <si>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</si>
  <si>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</si>
  <si>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</si>
  <si>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</si>
  <si>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</si>
  <si>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</si>
  <si>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</si>
  <si>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</si>
  <si>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</si>
  <si>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</si>
  <si>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</si>
  <si>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</si>
  <si>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</si>
  <si>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</si>
  <si>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</si>
  <si>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</si>
  <si>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</si>
  <si>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</si>
  <si>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</si>
  <si>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</si>
  <si>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</si>
  <si>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</si>
  <si>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</si>
  <si>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</si>
  <si>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</si>
  <si>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</si>
  <si>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</si>
  <si>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</si>
  <si>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</si>
  <si>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</si>
  <si>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</si>
  <si>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</si>
  <si>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</si>
  <si>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</si>
  <si>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</si>
  <si>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</si>
  <si>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</si>
  <si>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</si>
  <si>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</si>
  <si>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</si>
  <si>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</si>
  <si>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</si>
  <si>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</si>
  <si>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</si>
  <si>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</si>
  <si>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</si>
  <si>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</si>
  <si>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</si>
  <si>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</si>
  <si>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</si>
  <si>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</si>
  <si>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</si>
  <si>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</si>
  <si>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</si>
  <si>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</si>
  <si>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</si>
  <si>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</si>
  <si>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</si>
  <si>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</si>
  <si>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</si>
  <si>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</si>
  <si>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</si>
  <si>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</si>
  <si>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</si>
  <si>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</si>
  <si>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</si>
  <si>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</si>
  <si>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</si>
  <si>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</si>
  <si>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</si>
  <si>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</si>
  <si>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</si>
  <si>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</si>
  <si>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</si>
  <si>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</si>
  <si>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</si>
  <si>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</si>
  <si>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</si>
  <si>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</si>
  <si>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</si>
  <si>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</si>
  <si>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</si>
  <si>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</si>
  <si>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</si>
  <si>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</si>
  <si>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</si>
  <si>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</si>
  <si>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</si>
  <si>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</si>
  <si>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</si>
  <si>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</si>
  <si>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</si>
  <si>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</si>
  <si>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</si>
  <si>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</si>
  <si>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</si>
  <si>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</si>
  <si>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</si>
  <si>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</si>
  <si>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</si>
  <si>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</si>
  <si>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</si>
  <si>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</si>
  <si>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</si>
  <si>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</si>
  <si>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</si>
  <si>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</si>
  <si>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</si>
  <si>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</si>
  <si>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</si>
  <si>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</si>
  <si>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</si>
  <si>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</si>
  <si>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</si>
  <si>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</si>
  <si>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</si>
  <si>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</si>
  <si>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</si>
  <si>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</si>
  <si>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</si>
  <si>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</si>
  <si>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</si>
  <si>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</si>
  <si>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</si>
  <si>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</si>
  <si>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</si>
  <si>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</si>
  <si>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</si>
  <si>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</si>
  <si>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</si>
  <si>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</si>
  <si>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</si>
  <si>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</si>
  <si>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</si>
  <si>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</si>
  <si>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</si>
  <si>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</si>
  <si>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</si>
  <si>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</si>
  <si>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</si>
  <si>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</si>
  <si>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</si>
  <si>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</si>
  <si>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</si>
  <si>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</si>
  <si>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</si>
  <si>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</si>
  <si>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</si>
  <si>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</si>
  <si>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</si>
  <si>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</si>
  <si>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</si>
  <si>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</si>
  <si>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</si>
  <si>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</si>
  <si>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</si>
  <si>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</si>
  <si>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</si>
  <si>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</si>
  <si>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</si>
  <si>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</si>
  <si>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</si>
  <si>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</si>
  <si>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</si>
  <si>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</si>
  <si>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</si>
  <si>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</si>
  <si>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</si>
  <si>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</si>
  <si>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</si>
  <si>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</si>
  <si>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</si>
  <si>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</si>
  <si>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</si>
  <si>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</si>
  <si>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</si>
  <si>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</si>
  <si>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</si>
  <si>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</si>
  <si>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</si>
  <si>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</si>
  <si>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</si>
  <si>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</si>
  <si>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</si>
  <si>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</si>
  <si>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</si>
  <si>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</si>
  <si>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</si>
  <si>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</si>
  <si>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</si>
  <si>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</si>
  <si>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</si>
  <si>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</si>
  <si>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</si>
  <si>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</si>
  <si>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</si>
  <si>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</si>
  <si>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</si>
  <si>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</si>
  <si>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</si>
  <si>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</si>
  <si>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</si>
  <si>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</si>
  <si>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</si>
  <si>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</si>
  <si>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</si>
  <si>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</si>
  <si>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</si>
  <si>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</si>
  <si>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</si>
  <si>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</si>
  <si>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</si>
  <si>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</si>
  <si>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</si>
  <si>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</si>
  <si>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</si>
  <si>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</si>
  <si>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</si>
  <si>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</si>
  <si>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</si>
  <si>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</si>
  <si>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</si>
  <si>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</si>
  <si>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</si>
  <si>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</si>
  <si>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</si>
  <si>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</si>
  <si>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</si>
  <si>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</si>
  <si>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</si>
  <si>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</si>
  <si>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</si>
  <si>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</si>
  <si>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</si>
  <si>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</si>
  <si>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</si>
  <si>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</si>
  <si>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</si>
  <si>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</si>
  <si>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</si>
  <si>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</si>
  <si>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</si>
  <si>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</si>
  <si>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</si>
  <si>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</si>
  <si>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</si>
  <si>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</si>
  <si>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</si>
  <si>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</si>
  <si>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</si>
  <si>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</si>
  <si>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</si>
  <si>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</si>
  <si>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</si>
  <si>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</si>
  <si>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</si>
  <si>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</si>
  <si>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</si>
  <si>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</si>
  <si>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</si>
  <si>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</si>
  <si>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</si>
  <si>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</si>
  <si>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</si>
  <si>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</si>
  <si>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</si>
  <si>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</si>
  <si>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</si>
  <si>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</si>
  <si>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</si>
  <si>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</si>
  <si>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</si>
  <si>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</si>
  <si>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</si>
  <si>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</si>
  <si>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</si>
  <si>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</si>
  <si>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</si>
  <si>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</si>
  <si>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</si>
  <si>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</si>
  <si>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</si>
  <si>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</si>
  <si>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</si>
  <si>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</si>
  <si>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</si>
  <si>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</si>
  <si>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</si>
  <si>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</si>
  <si>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</si>
  <si>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</si>
  <si>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</si>
  <si>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</si>
  <si>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</si>
  <si>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</si>
  <si>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</si>
  <si>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</si>
  <si>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</si>
  <si>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</si>
  <si>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</si>
  <si>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</si>
  <si>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</si>
  <si>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</si>
  <si>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</si>
  <si>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</si>
  <si>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</si>
  <si>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</si>
  <si>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</si>
  <si>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</si>
  <si>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</si>
  <si>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</si>
  <si>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</si>
  <si>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</si>
  <si>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</si>
  <si>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</si>
  <si>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</si>
  <si>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</si>
  <si>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</si>
  <si>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</si>
  <si>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</si>
  <si>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</si>
  <si>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</si>
  <si>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</si>
  <si>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</si>
  <si>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</si>
  <si>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</si>
  <si>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</si>
  <si>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</si>
  <si>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</si>
  <si>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</si>
  <si>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</si>
  <si>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</si>
  <si>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</si>
  <si>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</si>
  <si>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</si>
  <si>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</si>
  <si>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</si>
  <si>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</si>
  <si>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</si>
  <si>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</si>
  <si>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</si>
  <si>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</si>
  <si>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</si>
  <si>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</si>
  <si>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</si>
  <si>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</si>
  <si>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</si>
  <si>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</si>
  <si>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</si>
  <si>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</si>
  <si>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</si>
  <si>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</si>
  <si>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</si>
  <si>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</si>
  <si>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</si>
  <si>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</si>
  <si>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</si>
  <si>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</si>
  <si>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</si>
  <si>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</si>
  <si>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</si>
  <si>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</si>
  <si>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</si>
  <si>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</si>
  <si>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</si>
  <si>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</si>
  <si>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</si>
  <si>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</si>
  <si>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</si>
  <si>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</si>
  <si>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</si>
  <si>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</si>
  <si>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</si>
  <si>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</si>
  <si>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</si>
  <si>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</si>
  <si>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</si>
  <si>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</si>
  <si>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</si>
  <si>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</si>
  <si>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</si>
  <si>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</si>
  <si>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</si>
  <si>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</si>
  <si>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</si>
  <si>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</si>
  <si>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</si>
  <si>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</si>
  <si>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</si>
  <si>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</si>
  <si>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</si>
  <si>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</si>
  <si>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</si>
  <si>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</si>
  <si>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</si>
  <si>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</si>
  <si>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</si>
  <si>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</si>
  <si>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</si>
  <si>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</si>
  <si>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</si>
  <si>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</si>
  <si>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</si>
  <si>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</si>
  <si>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</si>
  <si>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</si>
  <si>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</si>
  <si>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</si>
  <si>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</si>
  <si>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</si>
  <si>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</si>
  <si>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</si>
  <si>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</si>
  <si>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</si>
  <si>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</si>
  <si>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</si>
  <si>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</si>
  <si>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</si>
  <si>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</si>
  <si>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</si>
  <si>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</si>
  <si>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</si>
  <si>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</si>
  <si>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</si>
  <si>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</si>
  <si>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</si>
  <si>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</si>
  <si>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</si>
  <si>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</si>
  <si>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</si>
  <si>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</si>
  <si>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</si>
  <si>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</si>
  <si>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</si>
  <si>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</si>
  <si>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</si>
  <si>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</si>
  <si>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</si>
  <si>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</si>
  <si>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</si>
  <si>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</si>
  <si>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</si>
  <si>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</si>
  <si>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</si>
  <si>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</si>
  <si>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</si>
  <si>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</si>
  <si>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</si>
  <si>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</si>
  <si>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</si>
  <si>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</si>
  <si>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</si>
  <si>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</si>
  <si>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</si>
  <si>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</si>
  <si>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</si>
  <si>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</si>
  <si>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</si>
  <si>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</si>
  <si>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</si>
  <si>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</si>
  <si>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</si>
  <si>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</si>
  <si>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</si>
  <si>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</si>
  <si>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</si>
  <si>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</si>
  <si>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</si>
  <si>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</si>
  <si>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</si>
  <si>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</si>
  <si>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</si>
  <si>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</si>
  <si>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</si>
  <si>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</si>
  <si>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</si>
  <si>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</si>
  <si>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</si>
  <si>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</si>
  <si>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</si>
  <si>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</si>
  <si>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</si>
  <si>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</si>
  <si>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</si>
  <si>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</si>
  <si>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</si>
  <si>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</si>
  <si>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</si>
  <si>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</si>
  <si>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</si>
  <si>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</si>
  <si>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</si>
  <si>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</si>
  <si>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</si>
  <si>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</si>
  <si>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</si>
  <si>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</si>
  <si>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</si>
  <si>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</si>
  <si>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</si>
  <si>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</si>
  <si>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</si>
  <si>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</si>
  <si>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</si>
  <si>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</si>
  <si>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</si>
  <si>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</si>
  <si>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</si>
  <si>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</si>
  <si>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</si>
  <si>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</si>
  <si>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</si>
  <si>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</si>
  <si>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</si>
  <si>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</si>
  <si>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</si>
  <si>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</si>
  <si>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</si>
  <si>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</si>
  <si>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</si>
  <si>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</si>
  <si>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</si>
  <si>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</si>
  <si>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</si>
  <si>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</si>
  <si>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</si>
  <si>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</si>
  <si>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</si>
  <si>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</si>
  <si>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</si>
  <si>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</si>
  <si>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</si>
  <si>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</si>
  <si>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</si>
  <si>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</si>
  <si>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</si>
  <si>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</si>
  <si>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</si>
  <si>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</si>
  <si>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</si>
  <si>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</si>
  <si>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</si>
  <si>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</si>
  <si>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</si>
  <si>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</si>
  <si>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</si>
  <si>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</si>
  <si>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</si>
  <si>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</si>
  <si>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</si>
  <si>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</si>
  <si>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</si>
  <si>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</si>
  <si>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</si>
  <si>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</si>
  <si>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</si>
  <si>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</si>
  <si>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</si>
  <si>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</si>
  <si>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</si>
  <si>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</si>
  <si>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</si>
  <si>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</si>
  <si>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</si>
  <si>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</si>
  <si>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</si>
  <si>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</si>
  <si>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</si>
  <si>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</si>
  <si>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</si>
  <si>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</si>
  <si>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</si>
  <si>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</si>
  <si>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</si>
  <si>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</si>
  <si>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</si>
  <si>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</si>
  <si>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</si>
  <si>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</si>
  <si>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</si>
  <si>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</si>
  <si>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</si>
  <si>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</si>
  <si>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</si>
  <si>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</si>
  <si>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</si>
  <si>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</si>
  <si>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</si>
  <si>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</si>
  <si>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</si>
  <si>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</si>
  <si>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</si>
  <si>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</si>
  <si>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</si>
  <si>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</si>
  <si>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</si>
  <si>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</si>
  <si>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</si>
  <si>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</si>
  <si>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</si>
  <si>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</si>
  <si>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</si>
  <si>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</si>
  <si>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</si>
  <si>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</si>
  <si>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</si>
  <si>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</si>
  <si>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</si>
  <si>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</si>
  <si>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</si>
  <si>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</si>
  <si>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</si>
  <si>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</si>
  <si>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</si>
  <si>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</si>
  <si>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</si>
  <si>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</si>
  <si>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</si>
  <si>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</si>
  <si>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</si>
  <si>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</si>
  <si>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</si>
  <si>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</si>
  <si>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</si>
  <si>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</si>
  <si>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</si>
  <si>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</si>
  <si>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</si>
  <si>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</si>
  <si>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</si>
  <si>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</si>
  <si>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</si>
  <si>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</si>
  <si>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</si>
  <si>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</si>
  <si>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</si>
  <si>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</si>
  <si>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</si>
  <si>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</si>
  <si>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</si>
  <si>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</si>
  <si>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</si>
  <si>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</si>
  <si>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</si>
  <si>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</si>
  <si>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</si>
  <si>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</si>
  <si>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</si>
  <si>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</si>
  <si>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</si>
  <si>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</si>
  <si>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</si>
  <si>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</si>
  <si>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</si>
  <si>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</si>
  <si>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</si>
  <si>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</si>
  <si>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</si>
  <si>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</si>
  <si>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</si>
  <si>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</si>
  <si>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</si>
  <si>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</si>
  <si>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</si>
  <si>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</si>
  <si>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</si>
  <si>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</si>
  <si>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</si>
  <si>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</si>
  <si>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</si>
  <si>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</si>
  <si>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</si>
  <si>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</si>
  <si>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</si>
  <si>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</si>
  <si>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</si>
  <si>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</si>
  <si>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</si>
  <si>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</si>
  <si>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</si>
  <si>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</si>
  <si>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</si>
  <si>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</si>
  <si>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</si>
  <si>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</si>
  <si>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</si>
  <si>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</si>
  <si>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</si>
  <si>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</si>
  <si>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</si>
  <si>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</si>
  <si>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</si>
  <si>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</si>
  <si>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</si>
  <si>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</si>
  <si>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</si>
  <si>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</si>
  <si>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</si>
  <si>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</si>
  <si>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</si>
  <si>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</si>
  <si>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</si>
  <si>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</si>
  <si>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</si>
  <si>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</si>
  <si>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</si>
  <si>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</si>
  <si>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</si>
  <si>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</si>
  <si>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</si>
  <si>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</si>
  <si>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</si>
  <si>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</si>
  <si>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</si>
  <si>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</si>
  <si>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</si>
  <si>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</si>
  <si>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</si>
  <si>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</si>
  <si>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</si>
  <si>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</si>
  <si>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</si>
  <si>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</si>
  <si>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</si>
  <si>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</si>
  <si>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</si>
  <si>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</si>
  <si>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</si>
  <si>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</si>
  <si>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</si>
  <si>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</si>
  <si>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</si>
  <si>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</si>
  <si>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</si>
  <si>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</si>
  <si>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</si>
  <si>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</si>
  <si>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</si>
  <si>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</si>
  <si>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</si>
  <si>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</si>
  <si>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</si>
  <si>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</si>
  <si>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</si>
  <si>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</si>
  <si>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</si>
  <si>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</si>
  <si>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</si>
  <si>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</si>
  <si>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</si>
  <si>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</si>
  <si>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</si>
  <si>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</si>
  <si>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</si>
  <si>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</si>
  <si>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</si>
  <si>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</si>
  <si>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</si>
  <si>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</si>
  <si>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</si>
  <si>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</si>
  <si>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</si>
  <si>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</si>
  <si>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</si>
  <si>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</si>
  <si>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</si>
  <si>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</si>
  <si>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</si>
  <si>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</si>
  <si>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</si>
  <si>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</si>
  <si>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</si>
  <si>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</si>
  <si>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</si>
  <si>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</si>
  <si>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</si>
  <si>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</si>
  <si>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</si>
  <si>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</si>
  <si>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</si>
  <si>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</si>
  <si>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</si>
  <si>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</si>
  <si>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</si>
  <si>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</si>
  <si>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</si>
  <si>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</si>
  <si>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</si>
  <si>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</si>
  <si>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</si>
  <si>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</si>
  <si>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</si>
  <si>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</si>
  <si>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</si>
  <si>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</si>
  <si>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</si>
  <si>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</si>
  <si>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</si>
  <si>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</si>
  <si>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</si>
  <si>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</si>
  <si>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</si>
  <si>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</si>
  <si>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</si>
  <si>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</si>
  <si>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</si>
  <si>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</si>
  <si>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</si>
  <si>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</si>
  <si>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</si>
  <si>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</si>
  <si>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</si>
  <si>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</si>
  <si>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</si>
  <si>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</si>
  <si>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</si>
  <si>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</si>
  <si>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</si>
  <si>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</si>
  <si>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</si>
  <si>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</si>
  <si>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</si>
  <si>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</si>
  <si>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</si>
  <si>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</si>
  <si>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</si>
  <si>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</si>
  <si>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</si>
  <si>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</si>
  <si>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</si>
  <si>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</si>
  <si>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</si>
  <si>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</si>
  <si>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</si>
  <si>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</si>
  <si>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</si>
  <si>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</si>
  <si>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</si>
  <si>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</si>
  <si>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</si>
  <si>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</si>
  <si>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</si>
  <si>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</si>
  <si>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</si>
  <si>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</si>
  <si>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</si>
  <si>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</si>
  <si>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</si>
  <si>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</si>
  <si>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</si>
  <si>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</si>
  <si>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</si>
  <si>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</si>
  <si>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</si>
  <si>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</si>
  <si>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</si>
  <si>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</si>
  <si>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</si>
  <si>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</si>
  <si>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</si>
  <si>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</si>
  <si>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</si>
  <si>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</si>
  <si>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</si>
  <si>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</si>
  <si>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</si>
  <si>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</si>
  <si>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</si>
  <si>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</si>
  <si>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</si>
  <si>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</si>
  <si>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</si>
  <si>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</si>
  <si>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</si>
  <si>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</si>
  <si>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</si>
  <si>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</si>
  <si>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</si>
  <si>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</si>
  <si>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</si>
  <si>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</si>
  <si>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</si>
  <si>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</si>
  <si>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</si>
  <si>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</si>
  <si>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</si>
  <si>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</si>
  <si>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</si>
  <si>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</si>
  <si>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</si>
  <si>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</si>
  <si>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</si>
  <si>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</si>
  <si>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</si>
  <si>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</si>
  <si>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</si>
  <si>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</si>
  <si>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</si>
  <si>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</si>
  <si>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</si>
  <si>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</si>
  <si>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</si>
  <si>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</si>
  <si>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</si>
  <si>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</si>
  <si>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</si>
  <si>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</si>
  <si>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</si>
  <si>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</si>
  <si>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</si>
  <si>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</si>
  <si>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</si>
  <si>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</si>
  <si>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</si>
  <si>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</si>
  <si>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</si>
  <si>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</si>
  <si>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</si>
  <si>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</si>
  <si>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</si>
  <si>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</si>
  <si>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</si>
  <si>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</si>
  <si>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</si>
  <si>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</si>
  <si>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</si>
  <si>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</si>
  <si>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</si>
  <si>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</si>
  <si>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</si>
  <si>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</si>
  <si>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</si>
  <si>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</si>
  <si>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</si>
  <si>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</si>
  <si>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</si>
  <si>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</si>
  <si>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</si>
  <si>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</si>
  <si>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</si>
  <si>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</si>
  <si>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</si>
  <si>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</si>
  <si>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</si>
  <si>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</si>
  <si>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</si>
  <si>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</si>
  <si>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</si>
  <si>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</si>
  <si>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</si>
  <si>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</si>
  <si>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</si>
  <si>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</si>
  <si>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</si>
  <si>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</si>
  <si>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</si>
  <si>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</si>
  <si>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</si>
  <si>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</si>
  <si>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</si>
  <si>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</si>
  <si>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</si>
  <si>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</si>
  <si>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</si>
  <si>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</si>
  <si>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</si>
  <si>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</si>
  <si>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</si>
  <si>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</si>
  <si>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</si>
  <si>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</si>
  <si>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</si>
  <si>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</si>
  <si>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</si>
  <si>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</si>
  <si>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</si>
  <si>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</si>
  <si>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</si>
  <si>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</si>
  <si>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</si>
  <si>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</si>
  <si>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</si>
  <si>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</si>
  <si>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</si>
  <si>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</si>
  <si>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</si>
  <si>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</si>
  <si>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</si>
  <si>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</si>
  <si>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</si>
  <si>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</si>
  <si>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</si>
  <si>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</si>
  <si>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</si>
  <si>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</si>
  <si>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</si>
  <si>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</si>
  <si>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</si>
  <si>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</si>
  <si>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</si>
  <si>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</si>
  <si>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</si>
  <si>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</si>
  <si>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</si>
  <si>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</si>
  <si>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</si>
  <si>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</si>
  <si>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</si>
  <si>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</si>
  <si>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</si>
  <si>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</si>
  <si>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</si>
  <si>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</si>
  <si>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</si>
  <si>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</si>
  <si>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</si>
  <si>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</si>
  <si>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</si>
  <si>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</si>
  <si>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</si>
  <si>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</si>
  <si>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</si>
  <si>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</si>
  <si>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</si>
  <si>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</si>
  <si>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</si>
  <si>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</si>
  <si>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</si>
  <si>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</si>
  <si>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</si>
  <si>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</si>
  <si>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</si>
  <si>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</si>
  <si>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</si>
  <si>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</si>
  <si>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</si>
  <si>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</si>
  <si>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</si>
  <si>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</si>
  <si>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</si>
  <si>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</si>
  <si>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</si>
  <si>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</si>
  <si>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</si>
  <si>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</si>
  <si>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</si>
  <si>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</si>
  <si>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</si>
  <si>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</si>
  <si>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</si>
  <si>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</si>
  <si>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</si>
  <si>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</si>
  <si>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</si>
  <si>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</si>
  <si>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</si>
  <si>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</si>
  <si>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</si>
  <si>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</si>
  <si>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</si>
  <si>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</si>
  <si>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</si>
  <si>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</si>
  <si>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</si>
  <si>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</si>
  <si>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</si>
  <si>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</si>
  <si>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</si>
  <si>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</si>
  <si>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</si>
  <si>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</si>
  <si>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</si>
  <si>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</si>
  <si>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</si>
  <si>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</si>
  <si>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</si>
  <si>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</si>
  <si>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</si>
  <si>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</si>
  <si>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</si>
  <si>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</si>
  <si>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</si>
  <si>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</si>
  <si>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</si>
  <si>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</si>
  <si>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</si>
  <si>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</si>
  <si>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</si>
  <si>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</si>
  <si>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</si>
  <si>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</si>
  <si>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</si>
  <si>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</si>
  <si>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</si>
  <si>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</si>
  <si>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</si>
  <si>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</si>
  <si>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</si>
  <si>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</si>
  <si>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</si>
  <si>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</si>
  <si>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</si>
  <si>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</si>
  <si>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</si>
  <si>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</si>
  <si>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</si>
  <si>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</si>
  <si>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</si>
  <si>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</si>
  <si>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</si>
  <si>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</si>
  <si>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</si>
  <si>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</si>
  <si>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</si>
  <si>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</si>
  <si>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</si>
  <si>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</si>
  <si>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</si>
  <si>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</si>
  <si>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</si>
  <si>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</si>
  <si>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</si>
  <si>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</si>
  <si>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</si>
  <si>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</si>
  <si>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</si>
  <si>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</si>
  <si>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</si>
  <si>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</si>
  <si>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</si>
  <si>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</si>
  <si>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</si>
  <si>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</si>
  <si>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</si>
  <si>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</si>
  <si>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</si>
  <si>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</si>
  <si>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</si>
  <si>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</si>
  <si>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</si>
  <si>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</si>
  <si>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</si>
  <si>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</si>
  <si>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</si>
  <si>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</si>
  <si>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</si>
  <si>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</si>
  <si>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</si>
  <si>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</si>
  <si>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</si>
  <si>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</si>
  <si>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</si>
  <si>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</si>
  <si>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</si>
  <si>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</si>
  <si>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</si>
  <si>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</si>
  <si>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</si>
  <si>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</si>
  <si>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</si>
  <si>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</si>
  <si>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</si>
  <si>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</si>
  <si>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</si>
  <si>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</si>
  <si>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</si>
  <si>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</si>
  <si>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</si>
  <si>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</si>
  <si>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</si>
  <si>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</si>
  <si>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</si>
  <si>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</si>
  <si>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</si>
  <si>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</si>
  <si>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</si>
  <si>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</si>
  <si>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</si>
  <si>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</si>
  <si>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</si>
  <si>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</si>
  <si>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</si>
  <si>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</si>
  <si>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</si>
  <si>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</si>
  <si>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</si>
  <si>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</si>
  <si>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</si>
  <si>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</si>
  <si>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</si>
  <si>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</si>
  <si>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</si>
  <si>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</si>
  <si>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</si>
  <si>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</si>
  <si>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</si>
  <si>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</si>
  <si>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</si>
  <si>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</si>
  <si>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</si>
  <si>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</si>
  <si>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</si>
  <si>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</si>
  <si>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</si>
  <si>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</si>
  <si>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</si>
  <si>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</si>
  <si>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</si>
  <si>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</si>
  <si>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</si>
  <si>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</si>
  <si>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</si>
  <si>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</si>
  <si>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</si>
  <si>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</si>
  <si>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</si>
  <si>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</si>
  <si>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</si>
  <si>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</si>
  <si>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</si>
  <si>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</si>
  <si>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</si>
  <si>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</si>
  <si>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</si>
  <si>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</si>
  <si>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</si>
  <si>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</si>
  <si>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</si>
  <si>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</si>
  <si>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</si>
  <si>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</si>
  <si>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</si>
  <si>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</si>
  <si>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</si>
  <si>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</si>
  <si>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</si>
  <si>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</si>
  <si>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</si>
  <si>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</si>
  <si>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</si>
  <si>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</si>
  <si>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</si>
  <si>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</si>
  <si>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</si>
  <si>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</si>
  <si>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</si>
  <si>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</si>
  <si>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</si>
  <si>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</si>
  <si>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</si>
  <si>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</si>
  <si>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</si>
  <si>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</si>
  <si>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</si>
  <si>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</si>
  <si>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</si>
  <si>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</si>
  <si>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</si>
  <si>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</si>
  <si>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</si>
  <si>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</si>
  <si>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</si>
  <si>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</si>
  <si>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</si>
  <si>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</si>
  <si>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</si>
  <si>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</si>
  <si>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</si>
  <si>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</si>
  <si>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</si>
  <si>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</si>
  <si>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</si>
  <si>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</si>
  <si>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</si>
  <si>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</si>
  <si>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</si>
  <si>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</si>
  <si>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</si>
  <si>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</si>
  <si>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</si>
  <si>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</si>
  <si>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</si>
  <si>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</si>
  <si>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</si>
  <si>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</si>
  <si>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</si>
  <si>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</si>
  <si>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</si>
  <si>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</si>
  <si>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</si>
  <si>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</si>
  <si>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</si>
  <si>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</si>
  <si>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</si>
  <si>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</si>
  <si>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</si>
  <si>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</si>
  <si>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</si>
  <si>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</si>
  <si>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</si>
  <si>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</si>
  <si>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</si>
  <si>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</si>
  <si>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</si>
  <si>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</si>
  <si>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</si>
  <si>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</si>
  <si>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</si>
  <si>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</si>
  <si>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</si>
  <si>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</si>
  <si>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</si>
  <si>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</si>
  <si>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</si>
  <si>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</si>
  <si>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</si>
  <si>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</si>
  <si>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</si>
  <si>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</si>
  <si>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</si>
  <si>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</si>
  <si>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</si>
  <si>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</si>
  <si>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</si>
  <si>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</si>
  <si>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</si>
  <si>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</si>
  <si>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</si>
  <si>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</si>
  <si>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</si>
  <si>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</si>
  <si>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</si>
  <si>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</si>
  <si>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</si>
  <si>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</si>
  <si>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</si>
  <si>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</si>
  <si>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</si>
  <si>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</si>
  <si>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</si>
  <si>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</si>
  <si>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</si>
  <si>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</si>
  <si>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</si>
  <si>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</si>
  <si>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</si>
  <si>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</si>
  <si>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</si>
  <si>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</si>
  <si>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</si>
  <si>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</si>
  <si>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</si>
  <si>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</si>
  <si>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</si>
  <si>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</si>
  <si>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</si>
  <si>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</si>
  <si>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</si>
  <si>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</si>
  <si>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</si>
  <si>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</si>
  <si>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</si>
  <si>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</si>
  <si>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</si>
  <si>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</si>
  <si>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</si>
  <si>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</si>
  <si>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</si>
  <si>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</si>
  <si>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</si>
  <si>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</si>
  <si>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</si>
  <si>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</si>
  <si>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</si>
  <si>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</si>
  <si>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</si>
  <si>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</si>
  <si>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</si>
  <si>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</si>
  <si>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</si>
  <si>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</si>
  <si>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</si>
  <si>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</si>
  <si>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</si>
  <si>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</si>
  <si>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</si>
  <si>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</si>
  <si>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</si>
  <si>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</si>
  <si>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</si>
  <si>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</si>
  <si>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</si>
  <si>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</si>
  <si>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</si>
  <si>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</si>
  <si>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</si>
  <si>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</si>
  <si>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</si>
  <si>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</si>
  <si>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</si>
  <si>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</si>
  <si>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</si>
  <si>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</si>
  <si>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</si>
  <si>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</si>
  <si>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</si>
  <si>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</si>
  <si>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</si>
  <si>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</si>
  <si>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</si>
  <si>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</si>
  <si>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</si>
  <si>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</si>
  <si>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</si>
  <si>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</si>
  <si>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</si>
  <si>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</si>
  <si>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</si>
  <si>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</si>
  <si>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</si>
  <si>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</si>
  <si>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</si>
  <si>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</si>
  <si>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</si>
  <si>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</si>
  <si>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</si>
  <si>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</si>
  <si>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</si>
  <si>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</si>
  <si>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</si>
  <si>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</si>
  <si>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</si>
  <si>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</si>
  <si>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</si>
  <si>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</si>
  <si>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</si>
  <si>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</si>
  <si>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</si>
  <si>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</si>
  <si>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</si>
  <si>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</si>
  <si>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</si>
  <si>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</si>
  <si>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</si>
  <si>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</si>
  <si>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</si>
  <si>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</si>
  <si>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</si>
  <si>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</si>
  <si>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</si>
  <si>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</si>
  <si>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</si>
  <si>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</si>
  <si>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</si>
  <si>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</si>
  <si>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</si>
  <si>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</si>
  <si>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</si>
  <si>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</si>
  <si>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</si>
  <si>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</si>
  <si>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</si>
  <si>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</si>
  <si>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</si>
  <si>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</si>
  <si>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</si>
  <si>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</si>
  <si>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</si>
  <si>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</si>
  <si>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</si>
  <si>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</si>
  <si>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</si>
  <si>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</si>
  <si>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</si>
  <si>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</si>
  <si>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</si>
  <si>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</si>
  <si>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</si>
  <si>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</si>
  <si>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</si>
  <si>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</si>
  <si>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</si>
  <si>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</si>
  <si>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</si>
  <si>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</si>
  <si>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</si>
  <si>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</si>
  <si>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</si>
  <si>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</si>
  <si>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</si>
  <si>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</si>
  <si>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</si>
  <si>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</si>
  <si>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</si>
  <si>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</si>
  <si>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</si>
  <si>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</si>
  <si>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</si>
  <si>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</si>
  <si>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</si>
  <si>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</si>
  <si>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</si>
  <si>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</si>
  <si>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</si>
  <si>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</si>
  <si>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</si>
  <si>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</si>
  <si>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</si>
  <si>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</si>
  <si>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</si>
  <si>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</si>
  <si>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</si>
  <si>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</si>
  <si>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</si>
  <si>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</si>
  <si>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</si>
  <si>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</si>
  <si>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</si>
  <si>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</si>
  <si>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</si>
  <si>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</si>
  <si>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</si>
  <si>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</si>
  <si>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</si>
  <si>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</si>
  <si>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</si>
  <si>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</si>
  <si>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</si>
  <si>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</si>
  <si>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</si>
  <si>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</si>
  <si>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</si>
  <si>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</si>
  <si>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</si>
  <si>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</si>
  <si>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</si>
  <si>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</si>
  <si>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</si>
  <si>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</si>
  <si>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</si>
  <si>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</si>
  <si>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</si>
  <si>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</si>
  <si>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</si>
  <si>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</si>
  <si>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</si>
  <si>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</si>
  <si>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</si>
  <si>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</si>
  <si>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</si>
  <si>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</si>
  <si>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</si>
  <si>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</si>
  <si>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</si>
  <si>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</si>
  <si>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</si>
  <si>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</si>
  <si>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</si>
  <si>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</si>
  <si>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</si>
  <si>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</si>
  <si>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</si>
  <si>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</si>
  <si>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</si>
  <si>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</si>
  <si>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</si>
  <si>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</si>
  <si>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</si>
  <si>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</si>
  <si>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</si>
  <si>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</si>
  <si>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</si>
  <si>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</si>
  <si>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</si>
  <si>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</si>
  <si>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</si>
  <si>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</si>
  <si>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</si>
  <si>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</si>
  <si>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</si>
  <si>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</si>
  <si>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</si>
  <si>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</si>
  <si>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</si>
  <si>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</si>
  <si>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</si>
  <si>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</si>
  <si>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</si>
  <si>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</si>
  <si>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</si>
  <si>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</si>
  <si>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</si>
  <si>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</si>
  <si>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</si>
  <si>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</si>
  <si>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</si>
  <si>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</si>
  <si>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</si>
  <si>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</si>
  <si>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</si>
  <si>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</si>
  <si>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</si>
  <si>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</si>
  <si>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</si>
  <si>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</si>
  <si>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</si>
  <si>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</si>
  <si>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</si>
  <si>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</si>
  <si>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</si>
  <si>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</si>
  <si>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</si>
  <si>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</si>
  <si>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</si>
  <si>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</si>
  <si>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</si>
  <si>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</si>
  <si>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</si>
  <si>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</si>
  <si>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</si>
  <si>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</si>
  <si>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</si>
  <si>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</si>
  <si>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</si>
  <si>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</si>
  <si>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</si>
  <si>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</si>
  <si>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</si>
  <si>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</si>
  <si>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</si>
  <si>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</si>
  <si>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</si>
  <si>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</si>
  <si>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</si>
  <si>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</si>
  <si>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</si>
  <si>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</si>
  <si>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</si>
  <si>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</si>
  <si>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</si>
  <si>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</si>
  <si>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</si>
  <si>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</si>
  <si>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</si>
  <si>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</si>
  <si>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</si>
  <si>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</si>
  <si>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</si>
  <si>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</si>
  <si>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</si>
  <si>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</si>
  <si>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</si>
  <si>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</si>
  <si>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</si>
  <si>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</si>
  <si>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</si>
  <si>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</si>
  <si>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</si>
  <si>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</si>
  <si>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</si>
  <si>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</si>
  <si>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</si>
  <si>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</si>
  <si>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</si>
  <si>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</si>
  <si>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</si>
  <si>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</si>
  <si>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</si>
  <si>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</si>
  <si>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</si>
  <si>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</si>
  <si>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</si>
  <si>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</si>
  <si>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</si>
  <si>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</si>
  <si>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</si>
  <si>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</si>
  <si>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</si>
  <si>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</si>
  <si>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</si>
  <si>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</si>
  <si>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</si>
  <si>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</si>
  <si>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</si>
  <si>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</si>
  <si>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</si>
  <si>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</si>
  <si>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</si>
  <si>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</si>
  <si>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</si>
  <si>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</si>
  <si>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</si>
  <si>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</si>
  <si>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</si>
  <si>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</si>
  <si>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</si>
  <si>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</si>
  <si>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</si>
  <si>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</si>
  <si>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</si>
  <si>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</si>
  <si>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</si>
  <si>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</si>
  <si>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</si>
  <si>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</si>
  <si>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</si>
  <si>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</si>
  <si>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</si>
  <si>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</si>
  <si>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</si>
  <si>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</si>
  <si>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</si>
  <si>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</si>
  <si>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</si>
  <si>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</si>
  <si>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</si>
  <si>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</si>
  <si>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</si>
  <si>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</si>
  <si>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</si>
  <si>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</si>
  <si>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</si>
  <si>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</si>
  <si>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</si>
  <si>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</si>
  <si>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</si>
  <si>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</si>
  <si>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</si>
  <si>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</si>
  <si>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</si>
  <si>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</si>
  <si>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</si>
  <si>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</si>
  <si>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</si>
  <si>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</si>
  <si>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</si>
  <si>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</si>
  <si>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</si>
  <si>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</si>
  <si>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</si>
  <si>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</si>
  <si>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</si>
  <si>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</si>
  <si>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</si>
  <si>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</si>
  <si>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</si>
  <si>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</si>
  <si>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</si>
  <si>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</si>
  <si>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</si>
  <si>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</si>
  <si>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</si>
  <si>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</si>
  <si>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</si>
  <si>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</si>
  <si>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</si>
  <si>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</si>
  <si>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</si>
  <si>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</si>
  <si>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</si>
  <si>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</si>
  <si>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</si>
  <si>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</si>
  <si>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</si>
  <si>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</si>
  <si>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</si>
  <si>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</si>
  <si>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</si>
  <si>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</si>
  <si>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</si>
  <si>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</si>
  <si>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</si>
  <si>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</si>
  <si>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</si>
  <si>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</si>
  <si>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</si>
  <si>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</si>
  <si>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</si>
  <si>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</si>
  <si>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</si>
  <si>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</si>
  <si>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</si>
  <si>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</si>
  <si>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</si>
  <si>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</si>
  <si>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</si>
  <si>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</si>
  <si>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</si>
  <si>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</si>
  <si>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</si>
  <si>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</si>
  <si>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</si>
  <si>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</si>
  <si>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</si>
  <si>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</si>
  <si>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</si>
  <si>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</si>
  <si>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</si>
  <si>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</si>
  <si>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</si>
  <si>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</si>
  <si>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</si>
  <si>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</si>
  <si>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</si>
  <si>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</si>
  <si>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</si>
  <si>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</si>
  <si>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</si>
  <si>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</si>
  <si>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</si>
  <si>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</si>
  <si>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</si>
  <si>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</si>
  <si>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</si>
  <si>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</si>
  <si>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</si>
  <si>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</si>
  <si>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</si>
  <si>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</si>
  <si>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</si>
  <si>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</si>
  <si>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</si>
  <si>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</si>
  <si>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</si>
  <si>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</si>
  <si>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</si>
  <si>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</si>
  <si>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</si>
  <si>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</si>
  <si>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</si>
  <si>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</si>
  <si>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</si>
  <si>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</si>
  <si>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</si>
  <si>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</si>
  <si>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</si>
  <si>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</si>
  <si>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</si>
  <si>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</si>
  <si>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</si>
  <si>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</si>
  <si>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</si>
  <si>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</si>
  <si>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</si>
  <si>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</si>
  <si>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</si>
  <si>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</si>
  <si>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</si>
  <si>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</si>
  <si>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</si>
  <si>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</si>
  <si>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</si>
  <si>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</si>
  <si>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</si>
  <si>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</si>
  <si>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</si>
  <si>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</si>
  <si>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</si>
  <si>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</si>
  <si>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</si>
  <si>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</si>
  <si>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</si>
  <si>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</si>
  <si>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</si>
  <si>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</si>
  <si>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</si>
  <si>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</si>
  <si>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</si>
  <si>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</si>
  <si>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</si>
  <si>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</si>
  <si>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</si>
  <si>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</si>
  <si>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</si>
  <si>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</si>
  <si>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</si>
  <si>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</si>
  <si>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</si>
  <si>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</si>
  <si>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</si>
  <si>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</si>
  <si>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</si>
  <si>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</si>
  <si>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</si>
  <si>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</si>
  <si>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</si>
  <si>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</si>
  <si>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</si>
  <si>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</si>
  <si>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</si>
  <si>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</si>
  <si>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</si>
  <si>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</si>
  <si>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</si>
  <si>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</si>
  <si>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</si>
  <si>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</si>
  <si>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</si>
  <si>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</si>
  <si>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</si>
  <si>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</si>
  <si>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</si>
  <si>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</si>
  <si>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</si>
  <si>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</si>
  <si>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</si>
  <si>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</si>
  <si>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</si>
  <si>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</si>
  <si>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</si>
  <si>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</si>
  <si>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</si>
  <si>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</si>
  <si>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</si>
  <si>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</si>
  <si>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</si>
  <si>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</si>
  <si>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</si>
  <si>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</si>
  <si>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</si>
  <si>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</si>
  <si>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</si>
  <si>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</si>
  <si>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</si>
  <si>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</si>
  <si>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</si>
  <si>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</si>
  <si>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</si>
  <si>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</si>
  <si>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</si>
  <si>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</si>
  <si>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</si>
  <si>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</si>
  <si>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</si>
  <si>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</si>
  <si>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</si>
  <si>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</si>
  <si>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</si>
  <si>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</si>
  <si>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</si>
  <si>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</si>
  <si>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</si>
  <si>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</si>
  <si>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</si>
  <si>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</si>
  <si>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</si>
  <si>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</si>
  <si>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</si>
  <si>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</si>
  <si>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</si>
  <si>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</si>
  <si>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</si>
  <si>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</si>
  <si>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</si>
  <si>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</si>
  <si>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</si>
  <si>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</si>
  <si>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</si>
  <si>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</si>
  <si>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</si>
  <si>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</si>
  <si>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</si>
  <si>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</si>
  <si>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</si>
  <si>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</si>
  <si>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</si>
  <si>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</si>
  <si>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</si>
  <si>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</si>
  <si>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</si>
  <si>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</si>
  <si>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</si>
  <si>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</si>
  <si>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</si>
  <si>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</si>
  <si>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</si>
  <si>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</si>
  <si>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</si>
  <si>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</si>
  <si>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</si>
  <si>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</si>
  <si>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</si>
  <si>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</si>
  <si>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</si>
  <si>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</si>
  <si>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</si>
  <si>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</si>
  <si>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</si>
  <si>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</si>
  <si>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</si>
  <si>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</si>
  <si>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</si>
  <si>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</si>
  <si>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</si>
  <si>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</si>
  <si>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</si>
  <si>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</si>
  <si>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</si>
  <si>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</si>
  <si>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</si>
  <si>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</si>
  <si>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</si>
  <si>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</si>
  <si>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</si>
  <si>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</si>
  <si>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</si>
  <si>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</si>
  <si>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</si>
  <si>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</si>
  <si>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</si>
  <si>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</si>
  <si>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</si>
  <si>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</si>
  <si>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</si>
  <si>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</si>
  <si>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</si>
  <si>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</si>
  <si>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</si>
  <si>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</si>
  <si>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</si>
  <si>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</si>
  <si>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</si>
  <si>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</si>
  <si>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</si>
  <si>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</si>
  <si>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</si>
  <si>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</si>
  <si>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</si>
  <si>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</si>
  <si>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</si>
  <si>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</si>
  <si>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</si>
  <si>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</si>
  <si>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</si>
  <si>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</si>
  <si>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</si>
  <si>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</si>
  <si>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</si>
  <si>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</si>
  <si>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</si>
  <si>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</si>
  <si>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</si>
  <si>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</si>
  <si>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</si>
  <si>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</si>
  <si>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</si>
  <si>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</si>
  <si>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</si>
  <si>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</si>
  <si>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</si>
  <si>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</si>
  <si>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</si>
  <si>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</si>
  <si>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</si>
  <si>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</si>
  <si>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</si>
  <si>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</si>
  <si>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</si>
  <si>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</si>
  <si>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</si>
  <si>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</si>
  <si>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</si>
  <si>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</si>
  <si>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</si>
  <si>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</si>
  <si>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</si>
  <si>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</si>
  <si>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</si>
  <si>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</si>
  <si>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</si>
  <si>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</si>
  <si>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</si>
  <si>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</si>
  <si>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</si>
  <si>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</si>
  <si>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</si>
  <si>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</si>
  <si>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</si>
  <si>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</si>
  <si>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</si>
  <si>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</si>
  <si>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</si>
  <si>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</si>
  <si>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</si>
  <si>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</si>
  <si>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</si>
  <si>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</si>
  <si>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</si>
  <si>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</si>
  <si>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</si>
  <si>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</si>
  <si>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</si>
  <si>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</si>
  <si>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</si>
  <si>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</si>
  <si>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</si>
  <si>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</si>
  <si>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</si>
  <si>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</si>
  <si>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</si>
  <si>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</si>
  <si>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</si>
  <si>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</si>
  <si>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</si>
  <si>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</si>
  <si>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</si>
  <si>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</si>
  <si>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</si>
  <si>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</si>
  <si>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</si>
  <si>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</si>
  <si>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</si>
  <si>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</si>
  <si>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</si>
  <si>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</si>
  <si>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</si>
  <si>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</si>
  <si>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</si>
  <si>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</si>
  <si>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</si>
  <si>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</si>
  <si>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</si>
  <si>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</si>
  <si>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</si>
  <si>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</si>
  <si>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</si>
  <si>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</si>
  <si>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</si>
  <si>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</si>
  <si>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</si>
  <si>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</si>
  <si>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</si>
  <si>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</si>
  <si>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</si>
  <si>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</si>
  <si>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</si>
  <si>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</si>
  <si>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</si>
  <si>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</si>
  <si>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</si>
  <si>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</si>
  <si>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</si>
  <si>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</si>
  <si>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</si>
  <si>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</si>
  <si>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</si>
  <si>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</si>
  <si>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</si>
  <si>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</si>
  <si>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</si>
  <si>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</si>
  <si>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</si>
  <si>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</si>
  <si>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</si>
  <si>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</si>
  <si>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</si>
  <si>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</si>
  <si>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</si>
  <si>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</si>
  <si>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</si>
  <si>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</si>
  <si>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</si>
  <si>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</si>
  <si>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</si>
  <si>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</si>
  <si>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</si>
  <si>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</si>
  <si>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</si>
  <si>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</si>
  <si>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</si>
  <si>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</si>
  <si>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</si>
  <si>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</si>
  <si>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</si>
  <si>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</si>
  <si>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</si>
  <si>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</si>
  <si>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</si>
  <si>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</si>
  <si>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</si>
  <si>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</si>
  <si>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</si>
  <si>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</si>
  <si>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</si>
  <si>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</si>
  <si>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</si>
  <si>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</si>
  <si>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</si>
  <si>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</si>
  <si>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</si>
  <si>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</si>
  <si>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</si>
  <si>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</si>
  <si>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</si>
  <si>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</si>
  <si>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</si>
  <si>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</si>
  <si>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</si>
  <si>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</si>
  <si>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</si>
  <si>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</si>
  <si>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</si>
  <si>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</si>
  <si>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</si>
  <si>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</si>
  <si>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</si>
  <si>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</si>
  <si>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</si>
  <si>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</si>
  <si>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</si>
  <si>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</si>
  <si>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</si>
  <si>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</si>
  <si>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</si>
  <si>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</si>
  <si>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</si>
  <si>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</si>
  <si>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</si>
  <si>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</si>
  <si>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</si>
  <si>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</si>
  <si>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</si>
  <si>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</si>
  <si>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</si>
  <si>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</si>
  <si>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</si>
  <si>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</si>
  <si>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</si>
  <si>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</si>
  <si>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</si>
  <si>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</si>
  <si>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</si>
  <si>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</si>
  <si>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</si>
  <si>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</si>
  <si>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</si>
  <si>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</si>
  <si>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</si>
  <si>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</si>
  <si>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</si>
  <si>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</si>
  <si>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</si>
  <si>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</si>
  <si>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</si>
  <si>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</si>
  <si>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</si>
  <si>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</si>
  <si>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</si>
  <si>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</si>
  <si>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</si>
  <si>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</si>
  <si>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</si>
  <si>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</si>
  <si>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</si>
  <si>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</si>
  <si>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</si>
  <si>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</si>
  <si>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</si>
  <si>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</si>
  <si>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</si>
  <si>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</si>
  <si>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</si>
  <si>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</si>
  <si>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</si>
  <si>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</si>
  <si>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</si>
  <si>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</si>
  <si>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</si>
  <si>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</si>
  <si>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</si>
  <si>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</si>
  <si>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</si>
  <si>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</si>
  <si>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</si>
  <si>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</si>
  <si>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</si>
  <si>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</si>
  <si>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</si>
  <si>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</si>
  <si>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</si>
  <si>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</si>
  <si>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</si>
  <si>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</si>
  <si>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</si>
  <si>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</si>
  <si>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</si>
  <si>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</si>
  <si>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</si>
  <si>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</si>
  <si>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</si>
  <si>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</si>
  <si>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</si>
  <si>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</si>
  <si>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</si>
  <si>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</si>
  <si>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</si>
  <si>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</si>
  <si>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</si>
  <si>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</si>
  <si>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</si>
  <si>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</si>
  <si>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</si>
  <si>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</si>
  <si>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</si>
  <si>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</si>
  <si>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</si>
  <si>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</si>
  <si>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</si>
  <si>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</si>
  <si>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</si>
  <si>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</si>
  <si>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</si>
  <si>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</si>
  <si>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</si>
  <si>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</si>
  <si>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</si>
  <si>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</si>
  <si>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</si>
  <si>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</si>
  <si>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</si>
  <si>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</si>
  <si>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</si>
  <si>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</si>
  <si>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</si>
  <si>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</si>
  <si>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</si>
  <si>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</si>
  <si>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</si>
  <si>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</si>
  <si>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</si>
  <si>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</si>
  <si>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</si>
  <si>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</si>
  <si>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</si>
  <si>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</si>
  <si>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</si>
  <si>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</si>
  <si>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</si>
  <si>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</si>
  <si>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</si>
  <si>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</si>
  <si>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</si>
  <si>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</si>
  <si>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</si>
  <si>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</si>
  <si>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</si>
  <si>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</si>
  <si>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</si>
  <si>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</si>
  <si>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</si>
  <si>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</si>
  <si>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</si>
  <si>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</si>
  <si>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</si>
  <si>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</si>
  <si>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</si>
  <si>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</si>
  <si>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</si>
  <si>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</si>
  <si>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</si>
  <si>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</si>
  <si>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</si>
  <si>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</si>
  <si>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</si>
  <si>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</si>
  <si>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</si>
  <si>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</si>
  <si>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</si>
  <si>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</si>
  <si>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</si>
  <si>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</si>
  <si>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</si>
  <si>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</si>
  <si>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</si>
  <si>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</si>
  <si>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</si>
  <si>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</si>
  <si>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</si>
  <si>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</si>
  <si>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</si>
  <si>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</si>
  <si>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</si>
  <si>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</si>
  <si>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</si>
  <si>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</si>
  <si>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</si>
  <si>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</si>
  <si>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</si>
  <si>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</si>
  <si>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</si>
  <si>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</si>
  <si>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</si>
  <si>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</si>
  <si>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</si>
  <si>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</si>
  <si>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</si>
  <si>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</si>
  <si>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</si>
  <si>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</si>
  <si>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</si>
  <si>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</si>
  <si>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</si>
  <si>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</si>
  <si>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</si>
  <si>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</si>
  <si>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</si>
  <si>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</si>
  <si>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</si>
  <si>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</si>
  <si>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</si>
  <si>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</si>
  <si>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</si>
  <si>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</si>
  <si>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</si>
  <si>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</si>
  <si>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</si>
  <si>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</si>
  <si>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</si>
  <si>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</si>
  <si>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</si>
  <si>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</si>
  <si>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</si>
  <si>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</si>
  <si>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</si>
  <si>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</si>
  <si>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</si>
  <si>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</si>
  <si>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</si>
  <si>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</si>
  <si>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</si>
  <si>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</si>
  <si>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</si>
  <si>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</si>
  <si>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</si>
  <si>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</si>
  <si>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</si>
  <si>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</si>
  <si>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</si>
  <si>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</si>
  <si>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</si>
  <si>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</si>
  <si>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</si>
  <si>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</si>
  <si>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</si>
  <si>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</si>
  <si>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</si>
  <si>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</si>
  <si>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</si>
  <si>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</si>
  <si>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</si>
  <si>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</si>
  <si>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</si>
  <si>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</si>
  <si>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</si>
  <si>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</si>
  <si>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</si>
  <si>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</si>
  <si>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</si>
  <si>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</si>
  <si>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</si>
  <si>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</si>
  <si>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</si>
  <si>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</si>
  <si>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</si>
  <si>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</si>
  <si>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</si>
  <si>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</si>
  <si>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</si>
  <si>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</si>
  <si>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</si>
  <si>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</si>
  <si>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</si>
  <si>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</si>
  <si>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</si>
  <si>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</si>
  <si>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</si>
  <si>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</si>
  <si>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</si>
  <si>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</si>
  <si>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</si>
  <si>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</si>
  <si>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</si>
  <si>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</si>
  <si>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</si>
  <si>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</si>
  <si>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</si>
  <si>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</si>
  <si>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</si>
  <si>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</si>
  <si>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</si>
  <si>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</si>
  <si>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</si>
  <si>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</si>
  <si>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</si>
  <si>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</si>
  <si>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</si>
  <si>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</si>
  <si>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</si>
  <si>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</si>
  <si>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</si>
  <si>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</si>
  <si>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</si>
  <si>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</si>
  <si>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</si>
  <si>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</si>
  <si>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</si>
  <si>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</si>
  <si>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</si>
  <si>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</si>
  <si>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</si>
  <si>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</si>
  <si>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</si>
  <si>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</si>
  <si>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</si>
  <si>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</si>
  <si>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</si>
  <si>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</si>
  <si>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</si>
  <si>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</si>
  <si>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</si>
  <si>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</si>
  <si>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</si>
  <si>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</si>
  <si>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</si>
  <si>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</si>
  <si>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</si>
  <si>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</si>
  <si>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</si>
  <si>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</si>
  <si>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</si>
  <si>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</si>
  <si>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</si>
  <si>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</si>
  <si>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</si>
  <si>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</si>
  <si>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</si>
  <si>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</si>
  <si>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</si>
  <si>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</si>
  <si>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</si>
  <si>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</si>
  <si>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</si>
  <si>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</si>
  <si>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</si>
  <si>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</si>
  <si>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</si>
  <si>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</si>
  <si>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</si>
  <si>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</si>
  <si>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</si>
  <si>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</si>
  <si>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</si>
  <si>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</si>
  <si>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</si>
  <si>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</si>
  <si>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</si>
  <si>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</si>
  <si>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</si>
  <si>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</si>
  <si>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</si>
  <si>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</si>
  <si>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</si>
  <si>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</si>
  <si>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</si>
  <si>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</si>
  <si>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</si>
  <si>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</si>
  <si>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</si>
  <si>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</si>
  <si>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</si>
  <si>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</si>
  <si>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</si>
  <si>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</si>
  <si>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</si>
  <si>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</si>
  <si>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</si>
  <si>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</si>
  <si>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</si>
  <si>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</si>
  <si>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</si>
  <si>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</si>
  <si>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</si>
  <si>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</si>
  <si>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</si>
  <si>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</si>
  <si>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</si>
  <si>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</si>
  <si>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</si>
  <si>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</si>
  <si>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</si>
  <si>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</si>
  <si>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</si>
  <si>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</si>
  <si>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</si>
  <si>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</si>
  <si>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</si>
  <si>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</si>
  <si>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</si>
  <si>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</si>
  <si>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</si>
  <si>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</si>
  <si>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</si>
  <si>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</si>
  <si>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</si>
  <si>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</si>
  <si>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</si>
  <si>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</si>
  <si>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</si>
  <si>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</si>
  <si>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</si>
  <si>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</si>
  <si>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</si>
  <si>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</si>
  <si>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</si>
  <si>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</si>
  <si>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</si>
  <si>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</si>
  <si>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</si>
  <si>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</si>
  <si>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</si>
  <si>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</si>
  <si>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</si>
  <si>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</si>
  <si>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</si>
  <si>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</si>
  <si>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</si>
  <si>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</si>
  <si>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</si>
  <si>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</si>
  <si>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</si>
  <si>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</si>
  <si>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</si>
  <si>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</si>
  <si>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</si>
  <si>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</si>
  <si>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</si>
  <si>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</si>
  <si>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</si>
  <si>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</si>
  <si>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</si>
  <si>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</si>
  <si>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</si>
  <si>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</si>
  <si>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</si>
  <si>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</si>
  <si>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</si>
  <si>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</si>
  <si>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</si>
  <si>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</si>
  <si>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</si>
  <si>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</si>
  <si>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</si>
  <si>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</si>
  <si>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</si>
  <si>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</si>
  <si>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</si>
  <si>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</si>
  <si>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</si>
  <si>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</si>
  <si>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</si>
  <si>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</si>
  <si>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</si>
  <si>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</si>
  <si>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</si>
  <si>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</si>
  <si>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</si>
  <si>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</si>
  <si>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</si>
  <si>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</si>
  <si>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</si>
  <si>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</si>
  <si>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</si>
  <si>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</si>
  <si>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</si>
  <si>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</si>
  <si>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</si>
  <si>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</si>
  <si>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</si>
  <si>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</si>
  <si>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</si>
  <si>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</si>
  <si>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</si>
  <si>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</si>
  <si>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</si>
  <si>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</si>
  <si>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</si>
  <si>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</si>
  <si>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</si>
  <si>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</si>
  <si>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</si>
  <si>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</si>
  <si>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</si>
  <si>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</si>
  <si>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</si>
  <si>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</si>
  <si>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</si>
  <si>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</si>
  <si>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</si>
  <si>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</si>
  <si>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</si>
  <si>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</si>
  <si>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</si>
  <si>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</si>
  <si>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</si>
  <si>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</si>
  <si>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</si>
  <si>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</si>
  <si>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</si>
  <si>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</si>
  <si>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</si>
  <si>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</si>
  <si>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</si>
  <si>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</si>
  <si>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</si>
  <si>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</si>
  <si>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</si>
  <si>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</si>
  <si>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</si>
  <si>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</si>
  <si>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</si>
  <si>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</si>
  <si>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</si>
  <si>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</si>
  <si>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</si>
  <si>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</si>
  <si>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</si>
  <si>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</si>
  <si>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</si>
  <si>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</si>
  <si>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</si>
  <si>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</si>
  <si>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</si>
  <si>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</si>
  <si>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</si>
  <si>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</si>
  <si>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</si>
  <si>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</si>
  <si>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</si>
  <si>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</si>
  <si>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</si>
  <si>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</si>
  <si>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</si>
  <si>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</si>
  <si>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</si>
  <si>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</si>
  <si>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</si>
  <si>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</si>
  <si>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</si>
  <si>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</si>
  <si>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</si>
  <si>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</si>
  <si>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</si>
  <si>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</si>
  <si>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</si>
  <si>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</si>
  <si>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</si>
  <si>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</si>
  <si>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</si>
  <si>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</si>
  <si>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</si>
  <si>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</si>
  <si>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</si>
  <si>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</si>
  <si>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</si>
  <si>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</si>
  <si>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</si>
  <si>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</si>
  <si>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</si>
  <si>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</si>
  <si>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</si>
  <si>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</si>
  <si>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</si>
  <si>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</si>
  <si>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</si>
  <si>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</si>
  <si>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</si>
  <si>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</si>
  <si>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</si>
  <si>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</si>
  <si>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</si>
  <si>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</si>
  <si>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</si>
  <si>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</si>
  <si>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</si>
  <si>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</si>
  <si>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</si>
  <si>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</si>
  <si>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</si>
  <si>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</si>
  <si>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</si>
  <si>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</si>
  <si>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</si>
  <si>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</si>
  <si>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</si>
  <si>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</si>
  <si>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</si>
  <si>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</si>
  <si>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</si>
  <si>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</si>
  <si>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</si>
  <si>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</si>
  <si>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</si>
  <si>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</si>
  <si>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</si>
  <si>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</si>
  <si>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</si>
  <si>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</si>
  <si>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</si>
  <si>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</si>
  <si>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</si>
  <si>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</si>
  <si>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</si>
  <si>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</si>
  <si>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</si>
  <si>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</si>
  <si>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</si>
  <si>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</si>
  <si>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</si>
  <si>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</si>
  <si>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</si>
  <si>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</si>
  <si>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</si>
  <si>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</si>
  <si>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</si>
  <si>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</si>
  <si>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</si>
  <si>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</si>
  <si>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</si>
  <si>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</si>
  <si>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</si>
  <si>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</si>
  <si>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</si>
  <si>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</si>
  <si>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</si>
  <si>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</si>
  <si>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</si>
  <si>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</si>
  <si>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</si>
  <si>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</si>
  <si>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</si>
  <si>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</si>
  <si>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</si>
  <si>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</si>
  <si>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</si>
  <si>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</si>
  <si>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</si>
  <si>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</si>
  <si>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</si>
  <si>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</si>
  <si>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</si>
  <si>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</si>
  <si>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</si>
  <si>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</si>
  <si>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</si>
  <si>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</si>
  <si>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</si>
  <si>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</si>
  <si>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</si>
  <si>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</si>
  <si>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</si>
  <si>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</si>
  <si>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</si>
  <si>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</si>
  <si>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</si>
  <si>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</si>
  <si>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</si>
  <si>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</si>
  <si>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</si>
  <si>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</si>
  <si>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</si>
  <si>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</si>
  <si>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</si>
  <si>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</si>
  <si>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</si>
  <si>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</si>
  <si>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</si>
  <si>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</si>
  <si>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</si>
  <si>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</si>
  <si>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</si>
  <si>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</si>
  <si>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</si>
  <si>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</si>
  <si>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</si>
  <si>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</si>
  <si>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</si>
  <si>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</si>
  <si>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</si>
  <si>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</si>
  <si>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</si>
  <si>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</si>
  <si>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</si>
  <si>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</si>
  <si>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</si>
  <si>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</si>
  <si>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</si>
  <si>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</si>
  <si>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</si>
  <si>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</si>
  <si>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</si>
  <si>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</si>
  <si>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</si>
  <si>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</si>
  <si>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</si>
  <si>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</si>
  <si>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</si>
  <si>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</si>
  <si>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</si>
  <si>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</si>
  <si>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</si>
  <si>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</si>
  <si>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</si>
  <si>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</si>
  <si>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</si>
  <si>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</si>
  <si>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</si>
  <si>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</si>
  <si>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</si>
  <si>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</si>
  <si>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</si>
  <si>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</si>
  <si>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</si>
  <si>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</si>
  <si>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</si>
  <si>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</si>
  <si>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</si>
  <si>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</si>
  <si>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</si>
  <si>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</si>
  <si>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</si>
  <si>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</si>
  <si>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</si>
  <si>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</si>
  <si>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</si>
  <si>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</si>
  <si>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</si>
  <si>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</si>
  <si>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</si>
  <si>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</si>
  <si>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</si>
  <si>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</si>
  <si>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</si>
  <si>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</si>
  <si>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</si>
  <si>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</si>
  <si>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</si>
  <si>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</si>
  <si>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</si>
  <si>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</si>
  <si>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</si>
  <si>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</si>
  <si>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</si>
  <si>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</si>
  <si>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</si>
  <si>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</si>
  <si>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</si>
  <si>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</si>
  <si>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</si>
  <si>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</si>
  <si>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</si>
  <si>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</si>
  <si>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</si>
  <si>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</si>
  <si>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</si>
  <si>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</si>
  <si>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</si>
  <si>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</si>
  <si>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</si>
  <si>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</si>
  <si>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</si>
  <si>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</si>
  <si>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</si>
  <si>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</si>
  <si>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</si>
  <si>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</si>
  <si>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</si>
  <si>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</si>
  <si>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</si>
  <si>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</si>
  <si>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</si>
  <si>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</si>
  <si>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</si>
  <si>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</si>
  <si>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</si>
  <si>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</si>
  <si>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</si>
  <si>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</si>
  <si>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</si>
  <si>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</si>
  <si>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</si>
  <si>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</si>
  <si>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</si>
  <si>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</si>
  <si>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</si>
  <si>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</si>
  <si>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</si>
  <si>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</si>
  <si>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</si>
  <si>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</si>
  <si>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</si>
  <si>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</si>
  <si>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</si>
  <si>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</si>
  <si>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</si>
  <si>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</si>
  <si>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</si>
  <si>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</si>
  <si>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</si>
  <si>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</si>
  <si>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</si>
  <si>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</si>
  <si>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</si>
  <si>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</si>
  <si>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</si>
  <si>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</si>
  <si>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</si>
  <si>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</si>
  <si>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</si>
  <si>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</si>
  <si>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</si>
  <si>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</si>
  <si>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</si>
  <si>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</si>
  <si>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</si>
  <si>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</si>
  <si>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</si>
  <si>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</si>
  <si>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</si>
  <si>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</si>
  <si>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</si>
  <si>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</si>
  <si>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</si>
  <si>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</si>
  <si>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</si>
  <si>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</si>
  <si>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</si>
  <si>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</si>
  <si>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</si>
  <si>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</si>
  <si>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</si>
  <si>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</si>
  <si>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</si>
  <si>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</si>
  <si>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</si>
  <si>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</si>
  <si>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</si>
  <si>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</si>
  <si>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</si>
  <si>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</si>
  <si>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</si>
  <si>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</si>
  <si>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</si>
  <si>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</si>
  <si>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</si>
  <si>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</si>
  <si>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</si>
  <si>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</si>
  <si>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</si>
  <si>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</si>
  <si>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</si>
  <si>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</si>
  <si>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</si>
  <si>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</si>
  <si>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</si>
  <si>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</si>
  <si>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</si>
  <si>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</si>
  <si>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</si>
  <si>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</si>
  <si>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</si>
  <si>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</si>
  <si>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</si>
  <si>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</si>
  <si>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</si>
  <si>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</si>
  <si>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</si>
  <si>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</si>
  <si>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</si>
  <si>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</si>
  <si>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</si>
  <si>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</si>
  <si>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</si>
  <si>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</si>
  <si>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</si>
  <si>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</si>
  <si>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</si>
  <si>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</si>
  <si>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</si>
  <si>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</si>
  <si>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</si>
  <si>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</si>
  <si>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</si>
  <si>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</si>
  <si>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</si>
  <si>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</si>
  <si>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</si>
  <si>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</si>
  <si>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</si>
  <si>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</si>
  <si>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</si>
  <si>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</si>
  <si>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</si>
  <si>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</si>
  <si>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</si>
  <si>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</si>
  <si>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</si>
  <si>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</si>
  <si>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</si>
  <si>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</si>
  <si>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</si>
  <si>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</si>
  <si>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</si>
  <si>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</si>
  <si>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</si>
  <si>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</si>
  <si>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</si>
  <si>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</si>
  <si>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</si>
  <si>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</si>
  <si>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</si>
  <si>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</si>
  <si>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</si>
  <si>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</si>
  <si>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</si>
  <si>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</si>
  <si>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</si>
  <si>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</si>
  <si>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</si>
  <si>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</si>
  <si>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</si>
  <si>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</si>
  <si>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</si>
  <si>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</si>
  <si>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</si>
  <si>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</si>
  <si>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</si>
  <si>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</si>
  <si>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</si>
  <si>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</si>
  <si>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</si>
  <si>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</si>
  <si>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</si>
  <si>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</si>
  <si>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</si>
  <si>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</si>
  <si>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</si>
  <si>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</si>
  <si>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</si>
  <si>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</si>
  <si>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</si>
  <si>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</si>
  <si>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</si>
  <si>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</si>
  <si>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</si>
  <si>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</si>
  <si>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</si>
  <si>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</si>
  <si>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</si>
  <si>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</si>
  <si>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</si>
  <si>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</si>
  <si>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</si>
  <si>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</si>
  <si>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</si>
  <si>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</si>
  <si>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</si>
  <si>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</si>
  <si>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</si>
  <si>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</si>
  <si>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</si>
  <si>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</si>
  <si>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</si>
  <si>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</si>
  <si>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</si>
  <si>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</si>
  <si>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</si>
  <si>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</si>
  <si>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</si>
  <si>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</si>
  <si>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</si>
  <si>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</si>
  <si>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</si>
  <si>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</si>
  <si>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</si>
  <si>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</si>
  <si>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</si>
  <si>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</si>
  <si>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</si>
  <si>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</si>
  <si>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</si>
  <si>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</si>
  <si>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</si>
  <si>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</si>
  <si>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</si>
  <si>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</si>
  <si>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</si>
  <si>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</si>
  <si>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</si>
  <si>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</si>
  <si>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</si>
  <si>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</si>
  <si>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</si>
  <si>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</si>
  <si>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</si>
  <si>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</si>
  <si>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</si>
  <si>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</si>
  <si>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</si>
  <si>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</si>
  <si>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</si>
  <si>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</si>
  <si>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</si>
  <si>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</si>
  <si>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</si>
  <si>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</si>
  <si>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</si>
  <si>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</si>
  <si>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</si>
  <si>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</si>
  <si>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</si>
  <si>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</si>
  <si>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</si>
  <si>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</si>
  <si>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</si>
  <si>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</si>
  <si>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</si>
  <si>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</si>
  <si>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</si>
  <si>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</si>
  <si>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</si>
  <si>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</si>
  <si>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</si>
  <si>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</si>
  <si>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</si>
  <si>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</si>
  <si>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</si>
  <si>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</si>
  <si>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</si>
  <si>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</si>
  <si>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</si>
  <si>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</si>
  <si>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</si>
  <si>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</si>
  <si>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</si>
  <si>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</si>
  <si>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</si>
  <si>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</si>
  <si>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</si>
  <si>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</si>
  <si>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</si>
  <si>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</si>
  <si>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</si>
  <si>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</si>
  <si>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</si>
  <si>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</si>
  <si>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</si>
  <si>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</si>
  <si>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</si>
  <si>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</si>
  <si>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</si>
  <si>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</si>
  <si>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</si>
  <si>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</si>
  <si>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</si>
  <si>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</si>
  <si>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</si>
  <si>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</si>
  <si>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</si>
  <si>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</si>
  <si>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</si>
  <si>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</si>
  <si>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</si>
  <si>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</si>
  <si>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</si>
  <si>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</si>
  <si>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</si>
  <si>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</si>
  <si>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</si>
  <si>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</si>
  <si>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</si>
  <si>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</si>
  <si>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</si>
  <si>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</si>
  <si>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</si>
  <si>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</si>
  <si>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</si>
  <si>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</si>
  <si>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</si>
  <si>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</si>
  <si>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</si>
  <si>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</si>
  <si>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</si>
  <si>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</si>
  <si>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</si>
  <si>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</si>
  <si>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</si>
  <si>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</si>
  <si>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</si>
  <si>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</si>
  <si>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</si>
  <si>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</si>
  <si>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</si>
  <si>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</si>
  <si>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</si>
  <si>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</si>
  <si>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</si>
  <si>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</si>
  <si>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</si>
  <si>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</si>
  <si>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</si>
  <si>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</si>
  <si>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</si>
  <si>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</si>
  <si>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</si>
  <si>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</si>
  <si>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</si>
  <si>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</si>
  <si>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</si>
  <si>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</si>
  <si>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</si>
  <si>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</si>
  <si>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</si>
  <si>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</si>
  <si>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</si>
  <si>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</si>
  <si>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</si>
  <si>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</si>
  <si>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</si>
  <si>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</si>
  <si>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</si>
  <si>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</si>
  <si>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</si>
  <si>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</si>
  <si>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</si>
  <si>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</si>
  <si>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</si>
  <si>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</si>
  <si>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</si>
  <si>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</si>
  <si>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</si>
  <si>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</si>
  <si>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</si>
  <si>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</si>
  <si>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</si>
  <si>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</si>
  <si>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</si>
  <si>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</si>
  <si>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</si>
  <si>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</si>
  <si>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</si>
  <si>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</si>
  <si>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</si>
  <si>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</si>
  <si>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</si>
  <si>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</si>
  <si>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</si>
  <si>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</si>
  <si>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</si>
  <si>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</si>
  <si>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</si>
  <si>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</si>
  <si>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</si>
  <si>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</si>
  <si>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</si>
  <si>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</si>
  <si>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</si>
  <si>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</si>
  <si>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</si>
  <si>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</si>
  <si>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</si>
  <si>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</si>
  <si>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</si>
  <si>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</si>
  <si>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</si>
  <si>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</si>
  <si>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</si>
  <si>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</si>
  <si>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</si>
  <si>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</si>
  <si>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</si>
  <si>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</si>
  <si>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</si>
  <si>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</si>
  <si>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</si>
  <si>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</si>
  <si>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</si>
  <si>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</si>
  <si>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</si>
  <si>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</si>
  <si>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</si>
  <si>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</si>
  <si>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</si>
  <si>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</si>
  <si>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</si>
  <si>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</si>
  <si>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</si>
  <si>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</si>
  <si>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</si>
  <si>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</si>
  <si>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</si>
  <si>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</si>
  <si>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</si>
  <si>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</si>
  <si>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</si>
  <si>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</si>
  <si>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</si>
  <si>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</si>
  <si>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</si>
  <si>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</si>
  <si>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</si>
  <si>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</si>
  <si>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</si>
  <si>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</si>
  <si>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</si>
  <si>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</si>
  <si>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</si>
  <si>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</si>
  <si>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</si>
  <si>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</si>
  <si>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</si>
  <si>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</si>
  <si>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</si>
  <si>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</si>
  <si>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</si>
  <si>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</si>
  <si>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</si>
  <si>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</si>
  <si>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</si>
  <si>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</si>
  <si>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</si>
  <si>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</si>
  <si>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</si>
  <si>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</si>
  <si>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</si>
  <si>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</si>
  <si>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</si>
  <si>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</si>
  <si>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</si>
  <si>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</si>
  <si>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</si>
  <si>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</si>
  <si>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</si>
  <si>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</si>
  <si>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</si>
  <si>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</si>
  <si>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</si>
  <si>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</si>
  <si>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</si>
  <si>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</si>
  <si>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</si>
  <si>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</si>
  <si>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</si>
  <si>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</si>
  <si>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</si>
  <si>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</si>
  <si>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</si>
  <si>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</si>
  <si>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</si>
  <si>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</si>
  <si>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</si>
  <si>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</si>
  <si>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</si>
  <si>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</si>
  <si>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</si>
  <si>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</si>
  <si>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</si>
  <si>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</si>
  <si>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</si>
  <si>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</si>
  <si>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</si>
  <si>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</si>
  <si>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</si>
  <si>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</si>
  <si>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</si>
  <si>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</si>
  <si>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</si>
  <si>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</si>
  <si>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</si>
  <si>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</si>
  <si>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</si>
  <si>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</si>
  <si>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</si>
  <si>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</si>
  <si>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</si>
  <si>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</si>
  <si>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</si>
  <si>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</si>
  <si>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</si>
  <si>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</si>
  <si>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</si>
  <si>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</si>
  <si>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</si>
  <si>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</si>
  <si>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</si>
  <si>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</si>
  <si>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</si>
  <si>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</si>
  <si>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</si>
  <si>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</si>
  <si>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</si>
  <si>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</si>
  <si>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</si>
  <si>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</si>
  <si>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</si>
  <si>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</si>
  <si>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</si>
  <si>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</si>
  <si>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</si>
  <si>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</si>
  <si>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</si>
  <si>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</si>
  <si>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</si>
  <si>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</si>
  <si>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</si>
  <si>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</si>
  <si>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</si>
  <si>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</si>
  <si>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</si>
  <si>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</si>
  <si>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</si>
  <si>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</si>
  <si>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</si>
  <si>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</si>
  <si>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</si>
  <si>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</si>
  <si>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</si>
  <si>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</si>
  <si>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</si>
  <si>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</si>
  <si>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</si>
  <si>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</si>
  <si>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</si>
  <si>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</si>
  <si>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</si>
  <si>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</si>
  <si>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</si>
  <si>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</si>
  <si>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</si>
  <si>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</si>
  <si>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</si>
  <si>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</si>
  <si>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</si>
  <si>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</si>
  <si>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</si>
  <si>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</si>
  <si>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</si>
  <si>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</si>
  <si>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</si>
  <si>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</si>
  <si>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</si>
  <si>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</si>
  <si>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</si>
  <si>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</si>
  <si>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</si>
  <si>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</si>
  <si>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</si>
  <si>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</si>
  <si>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</si>
  <si>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</si>
  <si>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</si>
  <si>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</si>
  <si>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</si>
  <si>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</si>
  <si>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</si>
  <si>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</si>
  <si>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</si>
  <si>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</si>
  <si>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</si>
  <si>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</si>
  <si>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</si>
  <si>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</si>
  <si>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</si>
  <si>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</si>
  <si>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</si>
  <si>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</si>
  <si>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</si>
  <si>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</si>
  <si>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</si>
  <si>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</si>
  <si>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</si>
  <si>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</si>
  <si>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</si>
  <si>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</si>
  <si>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</si>
  <si>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</si>
  <si>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</si>
  <si>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</si>
  <si>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</si>
  <si>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</si>
  <si>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</si>
  <si>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</si>
  <si>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</si>
  <si>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</si>
  <si>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</si>
  <si>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</si>
  <si>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</si>
  <si>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</si>
  <si>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</si>
  <si>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</si>
  <si>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</si>
  <si>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</si>
  <si>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</si>
  <si>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</si>
  <si>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</si>
  <si>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</si>
  <si>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</si>
  <si>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</si>
  <si>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</si>
  <si>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</si>
  <si>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</si>
  <si>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</si>
  <si>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</si>
  <si>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</si>
  <si>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</si>
  <si>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</si>
  <si>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</si>
  <si>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</si>
  <si>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</si>
  <si>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</si>
  <si>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</si>
  <si>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</si>
  <si>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</si>
  <si>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</si>
  <si>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</si>
  <si>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</si>
  <si>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</si>
  <si>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</si>
  <si>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</si>
  <si>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</si>
  <si>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</si>
  <si>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</si>
  <si>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</si>
  <si>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</si>
  <si>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</si>
  <si>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</si>
  <si>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</si>
  <si>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</si>
  <si>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</si>
  <si>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</si>
  <si>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</si>
  <si>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</si>
  <si>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</si>
  <si>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</si>
  <si>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</si>
  <si>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</si>
  <si>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</si>
  <si>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</si>
  <si>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</si>
  <si>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</si>
  <si>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</si>
  <si>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</si>
  <si>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</si>
  <si>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</si>
  <si>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</si>
  <si>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</si>
  <si>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</si>
  <si>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</si>
  <si>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</si>
  <si>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</si>
  <si>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</si>
  <si>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</si>
  <si>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</si>
  <si>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</si>
  <si>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</si>
  <si>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</si>
  <si>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</si>
  <si>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</si>
  <si>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</si>
  <si>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</si>
  <si>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</si>
  <si>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</si>
  <si>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</si>
  <si>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</si>
  <si>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</si>
  <si>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</si>
  <si>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</si>
  <si>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</si>
  <si>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</si>
  <si>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</si>
  <si>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</si>
  <si>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</si>
  <si>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</si>
  <si>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</si>
  <si>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</si>
  <si>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</si>
  <si>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</si>
  <si>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</si>
  <si>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</si>
  <si>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</si>
  <si>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</si>
  <si>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</si>
  <si>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</si>
  <si>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</si>
  <si>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</si>
  <si>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</si>
  <si>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</si>
  <si>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</si>
  <si>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</si>
  <si>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</si>
  <si>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</si>
  <si>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</si>
  <si>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</si>
  <si>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</si>
  <si>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</si>
  <si>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</si>
  <si>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</si>
  <si>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</si>
  <si>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</si>
  <si>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</si>
  <si>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</si>
  <si>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</si>
  <si>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</si>
  <si>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</si>
  <si>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</si>
  <si>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</si>
  <si>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</si>
  <si>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</si>
  <si>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</si>
  <si>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</si>
  <si>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</si>
  <si>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</si>
  <si>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</si>
  <si>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</si>
  <si>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</si>
  <si>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</si>
  <si>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</si>
  <si>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</si>
  <si>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</si>
  <si>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</si>
  <si>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</si>
  <si>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</si>
  <si>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</si>
  <si>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</si>
  <si>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</si>
  <si>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</si>
  <si>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</si>
  <si>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</si>
  <si>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</si>
  <si>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</si>
  <si>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</si>
  <si>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</si>
  <si>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</si>
  <si>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</si>
  <si>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</si>
  <si>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</si>
  <si>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</si>
  <si>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</si>
  <si>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</si>
  <si>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</si>
  <si>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</si>
  <si>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</si>
  <si>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</si>
  <si>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</si>
  <si>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</si>
  <si>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</si>
  <si>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</si>
  <si>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</si>
  <si>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</si>
  <si>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</si>
  <si>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</si>
  <si>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</si>
  <si>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</si>
  <si>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</si>
  <si>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</si>
  <si>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</si>
  <si>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</si>
  <si>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</si>
  <si>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</si>
  <si>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</si>
  <si>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</si>
  <si>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</si>
  <si>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</si>
  <si>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</si>
  <si>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</si>
  <si>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</si>
  <si>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</si>
  <si>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</si>
  <si>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</si>
  <si>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</si>
  <si>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</si>
  <si>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</si>
  <si>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</si>
  <si>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</si>
  <si>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</si>
  <si>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</si>
  <si>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</si>
  <si>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</si>
  <si>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</si>
  <si>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</si>
  <si>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</si>
  <si>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</si>
  <si>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</si>
  <si>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</si>
  <si>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</si>
  <si>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</si>
  <si>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</si>
  <si>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</si>
  <si>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</si>
  <si>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</si>
  <si>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</si>
  <si>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</si>
  <si>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</si>
  <si>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</si>
  <si>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</si>
  <si>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</si>
  <si>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</si>
  <si>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</si>
  <si>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</si>
  <si>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</si>
  <si>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</si>
  <si>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</si>
  <si>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</si>
  <si>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</si>
  <si>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</si>
  <si>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</si>
  <si>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</si>
  <si>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</si>
  <si>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</si>
  <si>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</si>
  <si>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</si>
  <si>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</si>
  <si>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</si>
  <si>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</si>
  <si>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</si>
  <si>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</si>
  <si>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</si>
  <si>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</si>
  <si>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</si>
  <si>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</si>
  <si>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</si>
  <si>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</si>
  <si>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</si>
  <si>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</si>
  <si>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</si>
  <si>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</si>
  <si>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</si>
  <si>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</si>
  <si>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</si>
  <si>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</si>
  <si>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</si>
  <si>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</si>
  <si>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</si>
  <si>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</si>
  <si>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</si>
  <si>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</si>
  <si>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</si>
  <si>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</si>
  <si>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</si>
  <si>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</si>
  <si>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</si>
  <si>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</si>
  <si>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</si>
  <si>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</si>
  <si>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</si>
  <si>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</si>
  <si>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</si>
  <si>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</si>
  <si>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</si>
  <si>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</si>
  <si>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</si>
  <si>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</si>
  <si>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</si>
  <si>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</si>
  <si>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</si>
  <si>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</si>
  <si>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</si>
  <si>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</si>
  <si>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</si>
  <si>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</si>
  <si>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</si>
  <si>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</si>
  <si>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</si>
  <si>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</si>
  <si>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</si>
  <si>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</si>
  <si>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</si>
  <si>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</si>
  <si>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</si>
  <si>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</si>
  <si>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</si>
  <si>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</si>
  <si>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</si>
  <si>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</si>
  <si>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</si>
  <si>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</si>
  <si>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</si>
  <si>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</si>
  <si>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</si>
  <si>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</si>
  <si>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</si>
  <si>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</si>
  <si>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</si>
  <si>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</si>
  <si>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</si>
  <si>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</si>
  <si>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</si>
  <si>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</si>
  <si>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</si>
  <si>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</si>
  <si>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</si>
  <si>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</si>
  <si>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</si>
  <si>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</si>
  <si>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</si>
  <si>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</si>
  <si>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</si>
  <si>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</si>
  <si>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</si>
  <si>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</si>
  <si>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</si>
  <si>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</si>
  <si>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</si>
  <si>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</si>
  <si>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</si>
  <si>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</si>
  <si>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</si>
  <si>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</si>
  <si>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</si>
  <si>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</si>
  <si>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</si>
  <si>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</si>
  <si>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</si>
  <si>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</si>
  <si>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</si>
  <si>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</si>
  <si>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</si>
  <si>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</si>
  <si>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</si>
  <si>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</si>
  <si>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</si>
  <si>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</si>
  <si>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</si>
  <si>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</si>
  <si>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</si>
  <si>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</si>
  <si>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</si>
  <si>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</si>
  <si>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</si>
  <si>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</si>
  <si>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</si>
  <si>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</si>
  <si>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</si>
  <si>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</si>
  <si>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</si>
  <si>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</si>
  <si>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</si>
  <si>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</si>
  <si>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</si>
  <si>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</si>
  <si>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</si>
  <si>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</si>
  <si>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</si>
  <si>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</si>
  <si>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</si>
  <si>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</si>
  <si>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</si>
  <si>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</si>
  <si>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</si>
  <si>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</si>
  <si>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</si>
  <si>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</si>
  <si>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</si>
  <si>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</si>
  <si>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</si>
  <si>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</si>
  <si>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</si>
  <si>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</si>
  <si>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</si>
  <si>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</si>
  <si>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</si>
  <si>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</si>
  <si>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</si>
  <si>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</si>
  <si>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</si>
  <si>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</si>
  <si>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</si>
  <si>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</si>
  <si>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</si>
  <si>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</si>
  <si>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</si>
  <si>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</si>
  <si>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</si>
  <si>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</si>
  <si>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</si>
  <si>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</si>
  <si>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</si>
  <si>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</si>
  <si>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</si>
  <si>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</si>
  <si>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</si>
  <si>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</si>
  <si>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</si>
  <si>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</si>
  <si>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</si>
  <si>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</si>
  <si>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</si>
  <si>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</si>
  <si>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</si>
  <si>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</si>
  <si>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</si>
  <si>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</si>
  <si>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</si>
  <si>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</si>
  <si>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</si>
  <si>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</si>
  <si>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</si>
  <si>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</si>
  <si>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</si>
  <si>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</si>
  <si>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</si>
  <si>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</si>
  <si>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</si>
  <si>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</si>
  <si>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</si>
  <si>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</si>
  <si>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</si>
  <si>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</si>
  <si>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</si>
  <si>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</si>
  <si>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</si>
  <si>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</si>
  <si>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</si>
  <si>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</si>
  <si>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</si>
  <si>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</si>
  <si>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</si>
  <si>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</si>
  <si>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</si>
  <si>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</si>
  <si>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</si>
  <si>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</si>
  <si>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</si>
  <si>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</si>
  <si>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</si>
  <si>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</si>
  <si>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</si>
  <si>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</si>
  <si>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</si>
  <si>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</si>
  <si>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</si>
  <si>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</si>
  <si>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</si>
  <si>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</si>
  <si>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</si>
  <si>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</si>
  <si>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</si>
  <si>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</si>
  <si>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</si>
  <si>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</si>
  <si>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</si>
  <si>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</si>
  <si>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</si>
  <si>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</si>
  <si>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</si>
  <si>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</si>
  <si>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</si>
  <si>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</si>
  <si>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</si>
  <si>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</si>
  <si>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</si>
  <si>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</si>
  <si>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</si>
  <si>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</si>
  <si>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</si>
  <si>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</si>
  <si>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</si>
  <si>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</si>
  <si>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</si>
  <si>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</si>
  <si>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</si>
  <si>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</si>
  <si>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</si>
  <si>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</si>
  <si>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</si>
  <si>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</si>
  <si>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</si>
  <si>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</si>
  <si>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</si>
  <si>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</si>
  <si>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</si>
  <si>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</si>
  <si>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</si>
  <si>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</si>
  <si>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</si>
  <si>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</si>
  <si>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</si>
  <si>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</si>
  <si>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</si>
  <si>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</si>
  <si>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</si>
  <si>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</si>
  <si>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</si>
  <si>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</si>
  <si>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</si>
  <si>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</si>
  <si>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</si>
  <si>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</si>
  <si>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</si>
  <si>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</si>
  <si>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</si>
  <si>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</si>
  <si>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</si>
  <si>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</si>
  <si>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</si>
  <si>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</si>
  <si>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</si>
  <si>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</si>
  <si>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</si>
  <si>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</si>
  <si>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</si>
  <si>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</si>
  <si>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</si>
  <si>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</si>
  <si>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</si>
  <si>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</si>
  <si>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</si>
  <si>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</si>
  <si>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</si>
  <si>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</si>
  <si>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</si>
  <si>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</si>
  <si>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</si>
  <si>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</si>
  <si>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</si>
  <si>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</si>
  <si>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</si>
  <si>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</si>
  <si>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</si>
  <si>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</si>
  <si>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</si>
  <si>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</si>
  <si>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</si>
  <si>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</si>
  <si>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</si>
  <si>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</si>
  <si>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</si>
  <si>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</si>
  <si>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</si>
  <si>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</si>
  <si>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</si>
  <si>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</si>
  <si>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</si>
  <si>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</si>
  <si>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</si>
  <si>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</si>
  <si>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</si>
  <si>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</si>
  <si>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</si>
  <si>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</si>
  <si>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</si>
  <si>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</si>
  <si>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</si>
  <si>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</si>
  <si>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</si>
  <si>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</si>
  <si>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</si>
  <si>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</si>
  <si>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</si>
  <si>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</si>
  <si>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</si>
  <si>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</si>
  <si>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</si>
  <si>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</si>
  <si>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</si>
  <si>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</si>
  <si>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</si>
  <si>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</si>
  <si>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</si>
  <si>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</si>
  <si>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</si>
  <si>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</si>
  <si>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</si>
  <si>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</si>
  <si>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</si>
  <si>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</si>
  <si>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</si>
  <si>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</si>
  <si>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</si>
  <si>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</si>
  <si>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</si>
  <si>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</si>
  <si>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</si>
  <si>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</si>
  <si>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</si>
  <si>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</si>
  <si>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</si>
  <si>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</si>
  <si>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</si>
  <si>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</si>
  <si>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</si>
  <si>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</si>
  <si>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</si>
  <si>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</si>
  <si>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</si>
  <si>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</si>
  <si>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</si>
  <si>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</si>
  <si>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</si>
  <si>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</si>
  <si>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</si>
  <si>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</si>
  <si>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</si>
  <si>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</si>
  <si>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</si>
  <si>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</si>
  <si>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</si>
  <si>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</si>
  <si>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</si>
  <si>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</si>
  <si>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</si>
  <si>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</si>
  <si>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</si>
  <si>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</si>
  <si>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</si>
  <si>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</si>
  <si>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</si>
  <si>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</si>
  <si>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</si>
  <si>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</si>
  <si>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</si>
  <si>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</si>
  <si>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</si>
  <si>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</si>
  <si>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</si>
  <si>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</si>
  <si>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</si>
  <si>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</si>
  <si>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</si>
  <si>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</si>
  <si>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</si>
  <si>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</si>
  <si>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</si>
  <si>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</si>
  <si>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</si>
  <si>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</si>
  <si>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</si>
  <si>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</si>
  <si>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</si>
  <si>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</si>
  <si>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</si>
  <si>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</si>
  <si>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</si>
  <si>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</si>
  <si>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</si>
  <si>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</si>
  <si>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</si>
  <si>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</si>
  <si>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</si>
  <si>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</si>
  <si>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</si>
  <si>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</si>
  <si>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</si>
  <si>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</si>
  <si>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</si>
  <si>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</si>
  <si>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</si>
  <si>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</si>
  <si>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</si>
  <si>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</si>
  <si>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</si>
  <si>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</si>
  <si>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</si>
  <si>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</si>
  <si>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</si>
  <si>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</si>
  <si>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</si>
  <si>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</si>
  <si>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</si>
  <si>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</si>
  <si>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</si>
  <si>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</si>
  <si>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</si>
  <si>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</si>
  <si>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</si>
  <si>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</si>
  <si>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</si>
  <si>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</si>
  <si>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</si>
  <si>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</si>
  <si>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</si>
  <si>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</si>
  <si>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</si>
  <si>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</si>
  <si>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</si>
  <si>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</si>
  <si>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</si>
  <si>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</si>
  <si>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</si>
  <si>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</si>
  <si>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</si>
  <si>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</si>
  <si>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</si>
  <si>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</si>
  <si>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</si>
  <si>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</si>
  <si>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</si>
  <si>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</si>
  <si>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</si>
  <si>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</si>
  <si>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</si>
  <si>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</si>
  <si>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</si>
  <si>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</si>
  <si>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</si>
  <si>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</si>
  <si>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</si>
  <si>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</si>
  <si>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</si>
  <si>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</si>
  <si>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</si>
  <si>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</si>
  <si>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</si>
  <si>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</si>
  <si>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</si>
  <si>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</si>
  <si>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</si>
  <si>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</si>
  <si>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</si>
  <si>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</si>
  <si>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</si>
  <si>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</si>
  <si>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</si>
  <si>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</si>
  <si>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</si>
  <si>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</si>
  <si>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</si>
  <si>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</si>
  <si>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</si>
  <si>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</si>
  <si>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</si>
  <si>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</si>
  <si>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</si>
  <si>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</si>
  <si>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</si>
  <si>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</si>
  <si>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</si>
  <si>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</si>
  <si>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</si>
  <si>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</si>
  <si>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</si>
  <si>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</si>
  <si>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</si>
  <si>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</si>
  <si>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</si>
  <si>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</si>
  <si>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</si>
  <si>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</si>
  <si>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</si>
  <si>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</si>
  <si>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</si>
  <si>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</si>
  <si>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</si>
  <si>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</si>
  <si>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</si>
  <si>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</si>
  <si>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</si>
  <si>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</si>
  <si>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</si>
  <si>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</si>
  <si>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</si>
  <si>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</si>
  <si>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</si>
  <si>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</si>
  <si>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</si>
  <si>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</si>
  <si>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</si>
  <si>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</si>
  <si>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</si>
  <si>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</si>
  <si>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</si>
  <si>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</si>
  <si>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</si>
  <si>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</si>
  <si>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</si>
  <si>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</si>
  <si>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</si>
  <si>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</si>
  <si>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</si>
  <si>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</si>
  <si>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</si>
  <si>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</si>
  <si>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</si>
  <si>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</si>
  <si>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</si>
  <si>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</si>
  <si>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</si>
  <si>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</si>
  <si>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</si>
  <si>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</si>
  <si>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</si>
  <si>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</si>
  <si>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</si>
  <si>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</si>
  <si>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</si>
  <si>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</si>
  <si>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</si>
  <si>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</si>
  <si>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</si>
  <si>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</si>
  <si>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</si>
  <si>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</si>
  <si>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</si>
  <si>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</si>
  <si>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</si>
  <si>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</si>
  <si>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</si>
  <si>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</si>
  <si>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</si>
  <si>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</si>
  <si>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</si>
  <si>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</si>
  <si>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</si>
  <si>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</si>
  <si>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</si>
  <si>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</si>
  <si>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</si>
  <si>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</si>
  <si>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</si>
  <si>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</si>
  <si>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</si>
  <si>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</si>
  <si>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</si>
  <si>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</si>
  <si>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</si>
  <si>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</si>
  <si>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</si>
  <si>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</si>
  <si>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</si>
  <si>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</si>
  <si>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</si>
  <si>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</si>
  <si>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</si>
  <si>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</si>
  <si>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</si>
  <si>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</si>
  <si>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</si>
  <si>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</si>
  <si>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</si>
  <si>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</si>
  <si>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</si>
  <si>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</si>
  <si>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</si>
  <si>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</si>
  <si>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</si>
  <si>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</si>
  <si>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</si>
  <si>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</si>
  <si>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</si>
  <si>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</si>
  <si>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</si>
  <si>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</si>
  <si>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</si>
  <si>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</si>
  <si>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</si>
  <si>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</si>
  <si>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</si>
  <si>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</si>
  <si>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</si>
  <si>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</si>
  <si>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</si>
  <si>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</si>
  <si>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</si>
  <si>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</si>
  <si>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</si>
  <si>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</si>
  <si>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</si>
  <si>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</si>
  <si>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</si>
  <si>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</si>
  <si>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</si>
  <si>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</si>
  <si>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</si>
  <si>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</si>
  <si>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</si>
  <si>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</si>
  <si>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</si>
  <si>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</si>
  <si>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</si>
  <si>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</si>
  <si>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</si>
  <si>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</si>
  <si>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</si>
  <si>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</si>
  <si>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</si>
  <si>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</si>
  <si>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</si>
  <si>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</si>
  <si>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</si>
  <si>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</si>
  <si>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</si>
  <si>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</si>
  <si>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</si>
  <si>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</si>
  <si>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</si>
  <si>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</si>
  <si>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</si>
  <si>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</si>
  <si>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</si>
  <si>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</si>
  <si>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</si>
  <si>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</si>
  <si>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</si>
  <si>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</si>
  <si>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</si>
  <si>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</si>
  <si>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</si>
  <si>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</si>
  <si>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</si>
  <si>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</si>
  <si>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</si>
  <si>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</si>
  <si>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</si>
  <si>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</si>
  <si>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</si>
  <si>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</si>
  <si>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</si>
  <si>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</si>
  <si>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</si>
  <si>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</si>
  <si>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</si>
  <si>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</si>
  <si>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</si>
  <si>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</si>
  <si>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</si>
  <si>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</si>
  <si>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</si>
  <si>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</si>
  <si>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</si>
  <si>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</si>
  <si>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</si>
  <si>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</si>
  <si>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</si>
  <si>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</si>
  <si>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</si>
  <si>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</si>
  <si>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</si>
  <si>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</si>
  <si>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</si>
  <si>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</si>
  <si>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</si>
  <si>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</si>
  <si>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</si>
  <si>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</si>
  <si>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</si>
  <si>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</si>
  <si>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</si>
  <si>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</si>
  <si>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</si>
  <si>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</si>
  <si>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</si>
  <si>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</si>
  <si>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</si>
  <si>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</si>
  <si>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</si>
  <si>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</si>
  <si>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</si>
  <si>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</si>
  <si>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</si>
  <si>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</si>
  <si>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</si>
  <si>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</si>
  <si>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</si>
  <si>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</si>
  <si>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</si>
  <si>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</si>
  <si>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</si>
  <si>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</si>
  <si>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</si>
  <si>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</si>
  <si>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</si>
  <si>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</si>
  <si>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</si>
  <si>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</si>
  <si>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</si>
  <si>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</si>
  <si>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</si>
  <si>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</si>
  <si>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</si>
  <si>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</si>
  <si>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</si>
  <si>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</si>
  <si>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</si>
  <si>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</si>
  <si>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</si>
  <si>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</si>
  <si>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</si>
  <si>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</si>
  <si>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</si>
  <si>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</si>
  <si>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</si>
  <si>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</si>
  <si>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</si>
  <si>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</si>
  <si>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</si>
  <si>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</si>
  <si>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</si>
  <si>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</si>
  <si>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</si>
  <si>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</si>
  <si>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</si>
  <si>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</si>
  <si>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</si>
  <si>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</si>
  <si>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</si>
  <si>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</si>
  <si>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</si>
  <si>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</si>
  <si>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</si>
  <si>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</si>
  <si>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</si>
  <si>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</si>
  <si>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</si>
  <si>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</si>
  <si>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</si>
  <si>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</si>
  <si>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</si>
  <si>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</si>
  <si>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</si>
  <si>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</si>
  <si>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</si>
  <si>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</si>
  <si>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</si>
  <si>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</si>
  <si>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</si>
  <si>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</si>
  <si>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</si>
  <si>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</si>
  <si>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</si>
  <si>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</si>
  <si>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</si>
  <si>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</si>
  <si>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</si>
  <si>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</si>
  <si>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</si>
  <si>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</si>
  <si>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</si>
  <si>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</si>
  <si>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</si>
  <si>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</si>
  <si>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</si>
  <si>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</si>
  <si>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</si>
  <si>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</si>
  <si>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</si>
  <si>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</si>
  <si>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</si>
  <si>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</si>
  <si>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</si>
  <si>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</si>
  <si>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</si>
  <si>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</si>
  <si>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</si>
  <si>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</si>
  <si>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</si>
  <si>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</si>
  <si>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</si>
  <si>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</si>
  <si>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</si>
  <si>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</si>
  <si>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</si>
  <si>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</si>
  <si>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</si>
  <si>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</si>
  <si>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</si>
  <si>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</si>
  <si>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</si>
  <si>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</si>
  <si>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</si>
  <si>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</si>
  <si>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</si>
  <si>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</si>
  <si>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</si>
  <si>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</si>
  <si>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</si>
  <si>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</si>
  <si>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</si>
  <si>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</si>
  <si>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</si>
  <si>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</si>
  <si>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</si>
  <si>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</si>
  <si>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</si>
  <si>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</si>
  <si>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</si>
  <si>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</si>
  <si>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</si>
  <si>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</si>
  <si>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</si>
  <si>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</si>
  <si>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</si>
  <si>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</si>
  <si>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</si>
  <si>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</si>
  <si>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</si>
  <si>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</si>
  <si>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</si>
  <si>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</si>
  <si>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</si>
  <si>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</si>
  <si>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</si>
  <si>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</si>
  <si>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</si>
  <si>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</si>
  <si>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</si>
  <si>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</si>
  <si>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</si>
  <si>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</si>
  <si>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</si>
  <si>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</si>
  <si>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</si>
  <si>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</si>
  <si>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</si>
  <si>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</si>
  <si>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</si>
  <si>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</si>
  <si>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</si>
  <si>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</si>
  <si>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</si>
  <si>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</si>
  <si>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</si>
  <si>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</si>
  <si>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</si>
  <si>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</si>
  <si>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</si>
  <si>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</si>
  <si>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</si>
  <si>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</si>
  <si>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</si>
  <si>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</si>
  <si>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</si>
  <si>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</si>
  <si>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</si>
  <si>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</si>
  <si>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</si>
  <si>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</si>
  <si>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</si>
  <si>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</si>
  <si>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</si>
  <si>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</si>
  <si>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</si>
  <si>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</si>
  <si>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</si>
  <si>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</si>
  <si>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</si>
  <si>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</si>
  <si>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</si>
  <si>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</si>
  <si>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</si>
  <si>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</si>
  <si>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</si>
  <si>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</si>
  <si>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</si>
  <si>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</si>
  <si>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</si>
  <si>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</si>
  <si>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</si>
  <si>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</si>
  <si>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</si>
  <si>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</si>
  <si>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</si>
  <si>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</si>
  <si>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</si>
  <si>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</si>
  <si>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</si>
  <si>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</si>
  <si>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</si>
  <si>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</si>
  <si>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</si>
  <si>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</si>
  <si>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</si>
  <si>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</si>
  <si>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</si>
  <si>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</si>
  <si>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</si>
  <si>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</si>
  <si>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</si>
  <si>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</si>
  <si>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</si>
  <si>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</si>
  <si>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</si>
  <si>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</si>
  <si>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</si>
  <si>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</si>
  <si>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</si>
  <si>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</si>
  <si>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</si>
  <si>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</si>
  <si>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</si>
  <si>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</si>
  <si>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</si>
  <si>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</si>
  <si>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</si>
  <si>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</si>
  <si>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</si>
  <si>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</si>
  <si>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</si>
  <si>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</si>
  <si>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</si>
  <si>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</si>
  <si>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</si>
  <si>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</si>
  <si>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</si>
  <si>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</si>
  <si>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</si>
  <si>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</si>
  <si>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</si>
  <si>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</si>
  <si>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</si>
  <si>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</si>
  <si>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</si>
  <si>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</si>
  <si>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</si>
  <si>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</si>
  <si>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</si>
  <si>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</si>
  <si>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</si>
  <si>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</si>
  <si>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</si>
  <si>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</si>
  <si>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</si>
  <si>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</si>
  <si>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</si>
  <si>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</si>
  <si>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</si>
  <si>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</si>
  <si>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</si>
  <si>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</si>
  <si>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</si>
  <si>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</si>
  <si>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</si>
  <si>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</si>
  <si>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</si>
  <si>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</si>
  <si>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</si>
  <si>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</si>
  <si>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</si>
  <si>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</si>
  <si>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</si>
  <si>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</si>
  <si>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</si>
  <si>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</si>
  <si>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</si>
  <si>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</si>
  <si>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</si>
  <si>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</si>
  <si>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</si>
  <si>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</si>
  <si>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</si>
  <si>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</si>
  <si>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</si>
  <si>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</si>
  <si>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</si>
  <si>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</si>
  <si>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</si>
  <si>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</si>
  <si>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</si>
  <si>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</si>
  <si>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</si>
  <si>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</si>
  <si>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</si>
  <si>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</si>
  <si>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</si>
  <si>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</si>
  <si>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</si>
  <si>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</si>
  <si>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</si>
  <si>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</si>
  <si>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</si>
  <si>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</si>
  <si>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</si>
  <si>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</si>
  <si>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</si>
  <si>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</si>
  <si>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</si>
  <si>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</si>
  <si>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</si>
  <si>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</si>
  <si>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</si>
  <si>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</si>
  <si>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</si>
  <si>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</si>
  <si>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</si>
  <si>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</si>
  <si>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</si>
  <si>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</si>
  <si>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</si>
  <si>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</si>
  <si>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</si>
  <si>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</si>
  <si>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</si>
  <si>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</si>
  <si>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</si>
  <si>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</si>
  <si>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</si>
  <si>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</si>
  <si>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</si>
  <si>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</si>
  <si>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</si>
  <si>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</si>
  <si>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</si>
  <si>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</si>
  <si>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</si>
  <si>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</si>
  <si>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</si>
  <si>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</si>
  <si>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</si>
  <si>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</si>
  <si>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</si>
  <si>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</si>
  <si>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</si>
  <si>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</si>
  <si>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</si>
  <si>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</si>
  <si>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</si>
  <si>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</si>
  <si>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</si>
  <si>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</si>
  <si>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</si>
  <si>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</si>
  <si>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</si>
  <si>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</si>
  <si>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</si>
  <si>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</si>
  <si>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</si>
  <si>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</si>
  <si>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</si>
  <si>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</si>
  <si>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</si>
  <si>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</si>
  <si>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</si>
  <si>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</si>
  <si>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</si>
  <si>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</si>
  <si>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</si>
  <si>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</si>
  <si>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</si>
  <si>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</si>
  <si>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</si>
  <si>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</si>
  <si>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</si>
  <si>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</si>
  <si>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</si>
  <si>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</si>
  <si>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</si>
  <si>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</si>
  <si>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</si>
  <si>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</si>
  <si>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</si>
  <si>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</si>
  <si>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</si>
  <si>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</si>
  <si>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</si>
  <si>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</si>
  <si>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</si>
  <si>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</si>
  <si>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</si>
  <si>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</si>
  <si>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</si>
  <si>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</si>
  <si>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</si>
  <si>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</si>
  <si>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</si>
  <si>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</si>
  <si>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</si>
  <si>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</si>
  <si>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</si>
  <si>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</si>
  <si>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</si>
  <si>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</si>
  <si>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</si>
  <si>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</si>
  <si>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</si>
  <si>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</si>
  <si>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</si>
  <si>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</si>
  <si>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</si>
  <si>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</si>
  <si>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</si>
  <si>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</si>
  <si>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</si>
  <si>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</si>
  <si>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</si>
  <si>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</si>
  <si>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</si>
  <si>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</si>
  <si>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</si>
  <si>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</si>
  <si>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</si>
  <si>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</si>
  <si>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</si>
  <si>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</si>
  <si>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</si>
  <si>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</si>
  <si>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</si>
  <si>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</si>
  <si>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</si>
  <si>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</si>
  <si>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</si>
  <si>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</si>
  <si>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</si>
  <si>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</si>
  <si>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</si>
  <si>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</si>
  <si>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</si>
  <si>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</si>
  <si>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</si>
  <si>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</si>
  <si>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</si>
  <si>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</si>
  <si>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</si>
  <si>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</si>
  <si>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</si>
  <si>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</si>
  <si>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</si>
  <si>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</si>
  <si>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</si>
  <si>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</si>
  <si>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</si>
  <si>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</si>
  <si>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</si>
  <si>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</si>
  <si>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</si>
  <si>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</si>
  <si>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</si>
  <si>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</si>
  <si>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</si>
  <si>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</si>
  <si>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</si>
  <si>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</si>
  <si>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</si>
  <si>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</si>
  <si>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</si>
  <si>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</si>
  <si>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</si>
  <si>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</si>
  <si>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</si>
  <si>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</si>
  <si>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</si>
  <si>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</si>
  <si>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</si>
  <si>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</si>
  <si>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</si>
  <si>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</si>
  <si>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</si>
  <si>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</si>
  <si>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</si>
  <si>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</si>
  <si>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</si>
  <si>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</si>
  <si>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</si>
  <si>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</si>
  <si>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</si>
  <si>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</si>
  <si>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</si>
  <si>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</si>
  <si>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</si>
  <si>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</si>
  <si>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</si>
  <si>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</si>
  <si>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</si>
  <si>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</si>
  <si>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</si>
  <si>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</si>
  <si>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</si>
  <si>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</si>
  <si>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</si>
  <si>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</si>
  <si>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</si>
  <si>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</si>
  <si>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</si>
  <si>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</si>
  <si>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</si>
  <si>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</si>
  <si>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</si>
  <si>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</si>
  <si>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</si>
  <si>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</si>
  <si>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</si>
  <si>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</si>
  <si>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</si>
  <si>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</si>
  <si>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</si>
  <si>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</si>
  <si>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</si>
  <si>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</si>
  <si>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</si>
  <si>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</si>
  <si>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</si>
  <si>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</si>
  <si>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</si>
  <si>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</si>
  <si>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</si>
  <si>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</si>
  <si>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</si>
  <si>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</si>
  <si>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</si>
  <si>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</si>
  <si>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</si>
  <si>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</si>
  <si>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</si>
  <si>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</si>
  <si>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</si>
  <si>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</si>
  <si>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</si>
  <si>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</si>
  <si>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</si>
  <si>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</si>
  <si>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</si>
  <si>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</si>
  <si>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</si>
  <si>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</si>
  <si>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</si>
  <si>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</si>
  <si>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</si>
  <si>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</si>
  <si>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</si>
  <si>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</si>
  <si>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</si>
  <si>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</si>
  <si>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</si>
  <si>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</si>
  <si>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</si>
  <si>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</si>
  <si>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</si>
  <si>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</si>
  <si>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</si>
  <si>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</si>
  <si>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</si>
  <si>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</si>
  <si>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</si>
  <si>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</si>
  <si>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</si>
  <si>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</si>
  <si>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</si>
  <si>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</si>
  <si>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</si>
  <si>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</si>
  <si>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</si>
  <si>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</si>
  <si>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</si>
  <si>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</si>
  <si>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</si>
  <si>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</si>
  <si>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</si>
  <si>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</si>
  <si>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</si>
  <si>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</si>
  <si>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</si>
  <si>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</si>
  <si>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</si>
  <si>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</si>
  <si>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</si>
  <si>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</si>
  <si>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</si>
  <si>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</si>
  <si>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</si>
  <si>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</si>
  <si>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</si>
  <si>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</si>
  <si>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</si>
  <si>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</si>
  <si>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</si>
  <si>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</si>
  <si>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</si>
  <si>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</si>
  <si>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</si>
  <si>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</si>
  <si>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</si>
  <si>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</si>
  <si>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</si>
  <si>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</si>
  <si>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</si>
  <si>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</si>
  <si>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</si>
  <si>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</si>
  <si>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</si>
  <si>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</si>
  <si>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</si>
  <si>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</si>
  <si>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</si>
  <si>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</si>
  <si>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</si>
  <si>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</si>
  <si>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</si>
  <si>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</si>
  <si>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</si>
  <si>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</si>
  <si>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</si>
  <si>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</si>
  <si>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</si>
  <si>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</si>
  <si>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</si>
  <si>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</si>
  <si>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</si>
  <si>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</si>
  <si>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</si>
  <si>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</si>
  <si>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</si>
  <si>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</si>
  <si>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</si>
  <si>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</si>
  <si>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</si>
  <si>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</si>
  <si>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</si>
  <si>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</si>
  <si>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</si>
  <si>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</si>
  <si>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</si>
  <si>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</si>
  <si>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</si>
  <si>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</si>
  <si>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</si>
  <si>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</si>
  <si>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</si>
  <si>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</si>
  <si>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</si>
  <si>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</si>
  <si>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</si>
  <si>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</si>
  <si>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</si>
  <si>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</si>
  <si>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</si>
  <si>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</si>
  <si>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</si>
  <si>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</si>
  <si>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</si>
  <si>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</si>
  <si>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</si>
  <si>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</si>
  <si>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</si>
  <si>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</si>
  <si>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</si>
  <si>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</si>
  <si>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</si>
  <si>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</si>
  <si>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</si>
  <si>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</si>
  <si>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</si>
  <si>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</si>
  <si>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</si>
  <si>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</si>
  <si>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</si>
  <si>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</si>
  <si>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</si>
  <si>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</si>
  <si>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</si>
  <si>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</si>
  <si>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</si>
  <si>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</si>
  <si>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</si>
  <si>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</si>
  <si>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</si>
  <si>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</si>
  <si>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</si>
  <si>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</si>
  <si>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</si>
  <si>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</si>
  <si>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</si>
  <si>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</si>
  <si>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</si>
  <si>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</si>
  <si>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</si>
  <si>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</si>
  <si>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</si>
  <si>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</si>
  <si>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</si>
  <si>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</si>
  <si>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</si>
  <si>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</si>
  <si>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</si>
  <si>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</si>
  <si>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</si>
  <si>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</si>
  <si>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</si>
  <si>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</si>
  <si>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</si>
  <si>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</si>
  <si>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</si>
  <si>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</si>
  <si>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</si>
  <si>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</si>
  <si>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</si>
  <si>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</si>
  <si>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</si>
  <si>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</si>
  <si>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</si>
  <si>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</si>
  <si>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</si>
  <si>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</si>
  <si>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</si>
  <si>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</si>
  <si>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</si>
  <si>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</si>
  <si>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</si>
  <si>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</si>
  <si>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</si>
  <si>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</si>
  <si>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</si>
  <si>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</si>
  <si>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</si>
  <si>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</si>
  <si>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</si>
  <si>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</si>
  <si>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</si>
  <si>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</si>
  <si>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</si>
  <si>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</si>
  <si>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</si>
  <si>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</si>
  <si>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</si>
  <si>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</si>
  <si>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</si>
  <si>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</si>
  <si>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</si>
  <si>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</si>
  <si>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</si>
  <si>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</si>
  <si>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</si>
  <si>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</si>
  <si>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</si>
  <si>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</si>
  <si>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</si>
  <si>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</si>
  <si>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</si>
  <si>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</si>
  <si>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</si>
  <si>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</si>
  <si>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</si>
  <si>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</si>
  <si>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</si>
  <si>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</si>
  <si>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</si>
  <si>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</si>
  <si>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</si>
  <si>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</si>
  <si>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</si>
  <si>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</si>
  <si>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</si>
  <si>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</si>
  <si>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</si>
  <si>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</si>
  <si>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</si>
  <si>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</si>
  <si>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</si>
  <si>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</si>
  <si>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</si>
  <si>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</si>
  <si>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</si>
  <si>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</si>
  <si>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</si>
  <si>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</si>
  <si>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</si>
  <si>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</si>
  <si>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</si>
  <si>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</si>
  <si>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</si>
  <si>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</si>
  <si>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</si>
  <si>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</si>
  <si>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</si>
  <si>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</si>
  <si>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</si>
  <si>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</si>
  <si>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</si>
  <si>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</si>
  <si>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</si>
  <si>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</si>
  <si>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</si>
  <si>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</si>
  <si>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</si>
  <si>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</si>
  <si>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</si>
  <si>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</si>
  <si>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</si>
  <si>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</si>
  <si>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</si>
  <si>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</si>
  <si>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</si>
  <si>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</si>
  <si>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</si>
  <si>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</si>
  <si>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</si>
  <si>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</si>
  <si>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</si>
  <si>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</si>
  <si>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</si>
  <si>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</si>
  <si>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</si>
  <si>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</si>
  <si>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</si>
  <si>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</si>
  <si>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</si>
  <si>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</si>
  <si>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</si>
  <si>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</si>
  <si>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</si>
  <si>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</si>
  <si>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</si>
  <si>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</si>
  <si>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</si>
  <si>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</si>
  <si>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</si>
  <si>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</si>
  <si>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</si>
  <si>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</si>
  <si>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</si>
  <si>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</si>
  <si>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</si>
  <si>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</si>
  <si>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</si>
  <si>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</si>
  <si>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</si>
  <si>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</si>
  <si>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</si>
  <si>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</si>
  <si>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</si>
  <si>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</si>
  <si>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</si>
  <si>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</si>
  <si>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</si>
  <si>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</si>
  <si>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</si>
  <si>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</si>
  <si>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</si>
  <si>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</si>
  <si>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</si>
  <si>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</si>
  <si>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</si>
  <si>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</si>
  <si>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</si>
  <si>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</si>
  <si>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</si>
  <si>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</si>
  <si>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</si>
  <si>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</si>
  <si>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</si>
  <si>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</si>
  <si>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</si>
  <si>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</si>
  <si>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</si>
  <si>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</si>
  <si>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</si>
  <si>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</si>
  <si>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</si>
  <si>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</si>
  <si>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</si>
  <si>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</si>
  <si>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</si>
  <si>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</si>
  <si>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</si>
  <si>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</si>
  <si>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</si>
  <si>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</si>
  <si>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</si>
  <si>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</si>
  <si>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</si>
  <si>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</si>
  <si>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</si>
  <si>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</si>
  <si>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</si>
  <si>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</si>
  <si>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</si>
  <si>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</si>
  <si>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</si>
  <si>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</si>
  <si>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</si>
  <si>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</si>
  <si>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</si>
  <si>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</si>
  <si>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</si>
  <si>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</si>
  <si>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</si>
  <si>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</si>
  <si>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</si>
  <si>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</si>
  <si>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</si>
  <si>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</si>
  <si>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</si>
  <si>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</si>
  <si>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</si>
  <si>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</si>
  <si>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</si>
  <si>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</si>
  <si>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</si>
  <si>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</si>
  <si>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</si>
  <si>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</si>
  <si>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</si>
  <si>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</si>
  <si>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</si>
  <si>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</si>
  <si>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</si>
  <si>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</si>
  <si>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</si>
  <si>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</si>
  <si>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</si>
  <si>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</si>
  <si>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</si>
  <si>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</si>
  <si>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</si>
  <si>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</si>
  <si>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</si>
  <si>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</si>
  <si>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</si>
  <si>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</si>
  <si>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</si>
  <si>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</si>
  <si>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</si>
  <si>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</si>
  <si>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</si>
  <si>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</si>
  <si>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</si>
  <si>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</si>
  <si>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</si>
  <si>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</si>
  <si>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</si>
  <si>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</si>
  <si>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</si>
  <si>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</si>
  <si>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</si>
  <si>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</si>
  <si>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</si>
  <si>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</si>
  <si>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</si>
  <si>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</si>
  <si>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</si>
  <si>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</si>
  <si>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</si>
  <si>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</si>
  <si>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</si>
  <si>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</si>
  <si>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</si>
  <si>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</si>
  <si>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</si>
  <si>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</si>
  <si>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</si>
  <si>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</si>
  <si>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</si>
  <si>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</si>
  <si>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ETA 90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</si>
  <si>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</si>
  <si>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</si>
  <si>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</si>
  <si>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</si>
  <si>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</si>
  <si>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</si>
  <si>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</si>
  <si>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</si>
  <si>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PCM-20251206-00001836</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</si>
  <si>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</si>
  <si>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</si>
  <si>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</si>
  <si>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</si>
  <si>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</si>
  <si>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</si>
  <si>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</si>
  <si>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</si>
  <si>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</si>
  <si>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</si>
  <si>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</si>
  <si>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PCM-20251206-00001854</t>
  </si>
  <si>
    <t>Team at site TS</t>
  </si>
  <si>
    <t>PCM-20251206-00001699</t>
  </si>
  <si>
    <t xml:space="preserve">cell down in LTE due to power issue , ETA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</si>
</sst>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2" totalsRowShown="0" headerRowDxfId="13" tableBorderDxfId="12">
  <autoFilter ref="A1:L40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335.04613958333357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45997.994565277775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45997.994565277775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45997.994565277775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45997.994565277775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45997.994565277775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45997.994565277775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45997.994565277775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45997.994565277775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45997.994565277775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45997.994565277775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45997.994565277775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45997.994565277775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45997.994565277775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45997.994565277775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45997.994565277775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45997.994565277775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45997.994565277775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45997.994565277775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45997.994565277775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45997.994565277775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45997.994565277775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45997.994565277775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45997.994565277775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45997.994565277775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45997.994565277775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45997.994565277775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45997.994565277775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45997.994565277775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45997.994565277775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45997.994565277775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45997.994565277775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45997.994565277775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45997.994565277775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45997.994565277775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45997.994565277775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45997.994565277775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45997.994565277775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45997.994565277775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45997.994565277775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45997.994565277775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45997.994565277775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45997.994565277775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45997.994565277775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45997.994565277775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45997.994565277775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45997.994565277775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45997.994565277775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45997.994565277775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45997.994565277775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45997.994565277775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45997.994565277775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45997.994565277775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45997.994565277775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45997.994565277775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45997.994565277775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45997.994565277775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45997.994565277775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45997.994565277775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45997.994565277775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45997.994565277775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45997.994565277775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45997.994565277775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45997.994565277775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45997.994565277775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45997.994565277775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45997.994565277775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45997.994565277775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45997.994565277775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45997.994565277775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45997.994565277775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45997.994565277775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45997.994565277775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45997.994565277775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45997.994565277775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45997.994565277775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45997.994565277775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45997.994565277775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45997.994565277775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45997.994565277775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45997.994565277775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45997.994565277775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45997.994565277775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45997.994565277775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45997.994565277775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45997.994565277775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45997.994565277775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45997.994565277775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45997.994565277775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45997.994565277775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45997.994565277775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45997.994565277775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45997.994565277775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45997.994565277775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45997.994565277775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45997.994565277775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45997.994565277775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45997.994565277775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45997.994565277775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45997.994565277775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45997.994565277775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45997.994565277775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45997.994565277775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45997.994565277775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45997.994565277775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45997.994565277775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45997.994565277775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45997.994565277775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45997.994565277775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45997.994565277775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45997.994565277775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45997.994565277775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45997.994565277775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45997.994565277775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45997.994565277775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45997.994565277775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45997.994565277775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45997.994565277775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45997.994565277775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45997.994565277775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45997.994565277775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45997.994565277775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45997.994565277775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45997.994565277775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45997.994565277775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45997.994565277775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45997.994565277775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45997.994565277775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45997.994565277775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45997.994565277775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45997.994565277775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45997.994565277775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45997.994565277775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45997.994565277775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45997.994565277775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45997.994565277775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45997.994565277775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45997.994565277775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45997.994565277775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45997.994565277775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45997.994565277775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45997.994565277775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45997.994565277775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45997.994565277775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45997.994565277775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45997.994565277775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45997.994565277775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45997.994565277775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45997.994565277775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45997.994565277775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45997.994565277775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45997.994565277775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45997.994565277775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45997.994565277775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45997.994565277775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45997.994565277775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45997.994565277775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45997.994565277775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45997.994565277775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45997.994565277775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45997.994565277775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45997.994565277775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45997.994565277775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45997.994565277775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45997.994565277775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45997.994565277775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45997.994565277775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45997.994565277775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45997.994565277775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45997.994565277775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45997.994565277775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45997.994565277775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45997.994565277775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45997.994565277775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45997.994565277775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45997.994565277775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45997.994565277775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45997.994565277775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45997.994565277775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45997.994565277775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45997.994565277775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45997.994565277775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45997.994565277775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45997.994565277775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45997.994565277775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45997.994565277775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45997.994565277775</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0E769E13-0071-414C-B4A0-89227E2830DE}"/>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172.99472754629824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13.607146527778241</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0.63918333333276678</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45997.994565277775</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45997.994565277775</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45997.994565277775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45997.994565277775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45997.994565277775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45997.994565277775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45997.994565277775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45997.994565277775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45997.994565277775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45997.994565277775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45997.994565277775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45997.994565277775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45997.994565277775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45997.994565277775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45997.994565277775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45997.994565277775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45997.994565277775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45997.994565277775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45997.994565277775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45997.994565277775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45997.994565277775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45997.994565277775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45997.994565277775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45997.994565277775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45997.994565277775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45997.994565277775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45997.994565277775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45997.994565277775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45997.994565277775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45997.994565277775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45997.994565277775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45997.994565277775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45997.994565277775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45997.994565277775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45997.994565277775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45997.994565277775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45997.994565277775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45997.994565277775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45997.994565277775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45997.994565277775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45997.994565277775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45997.994565277775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45997.994565277775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45997.994565277775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45997.994565277775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45997.994565277775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45997.994565277775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45997.994565277775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45997.994565277775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45997.994565277775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45997.994565277775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45997.994565277775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45997.994565277775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45997.994565277775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45997.994565277775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45997.994565277775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45997.994565277775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45997.994565277775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45997.994565277775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45997.994565277775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45997.994565277775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45997.994565277775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45997.994565277775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45997.994565277775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45997.994565277775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45997.994565277775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45997.994565277775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45997.994565277775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45997.994565277775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45997.994565277775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45997.994565277775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45997.994565277775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45997.994565277775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45997.994565277775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45997.994565277775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45997.994565277775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45997.994565277775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45997.994565277775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45997.994565277775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45997.994565277775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45997.994565277775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45997.994565277775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45997.994565277775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45997.994565277775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45997.994565277775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45997.994565277775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45997.994565277775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45997.994565277775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45997.994565277775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45997.994565277775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45997.994565277775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45997.994565277775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45997.994565277775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45997.994565277775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45997.994565277775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45997.994565277775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45997.994565277775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45997.994565277775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45997.994565277775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45997.994565277775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45997.994565277775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45997.994565277775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45997.994565277775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45997.994565277775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45997.994565277775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45997.994565277775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45997.994565277775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45997.994565277775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45997.994565277775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45997.994565277775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45997.994565277775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45997.994565277775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45997.994565277775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45997.994565277775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45997.994565277775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45997.994565277775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45997.994565277775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45997.994565277775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45997.994565277775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45997.994565277775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45997.994565277775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45997.994565277775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45997.994565277775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45997.994565277775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45997.994565277775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45997.994565277775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45997.994565277775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45997.994565277775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45997.994565277775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45997.994565277775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45997.994565277775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45997.994565277775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45997.994565277775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45997.994565277775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45997.994565277775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45997.994565277775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45997.994565277775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45997.994565277775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45997.994565277775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45997.994565277775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45997.994565277775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45997.994565277775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45997.994565277775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45997.994565277775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45997.994565277775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45997.994565277775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45997.994565277775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45997.994565277775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45997.994565277775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45997.994565277775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45997.994565277775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45997.994565277775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45997.994565277775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45997.994565277775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45997.994565277775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45997.994565277775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45997.994565277775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45997.994565277775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45997.994565277775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45997.994565277775</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45997.994565277775</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45997.994565277775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45997.994565277775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45997.994565277775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45997.994565277775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45997.994565277775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45997.994565277775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45997.994565277775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45997.994565277775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45997.994565277775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45997.994565277775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45997.994565277775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45997.994565277775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45997.994565277775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45997.994565277775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45997.994565277775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45997.994565277775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45997.994565277775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45997.994565277775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45997.994565277775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45997.994565277775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45997.994565277775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45997.994565277775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45997.994565277775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45997.994565277775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45997.994565277775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45997.994565277775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45997.994565277775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45997.994565277775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45997.994565277775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45997.994565277775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45997.994565277775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45997.994565277775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45997.994565277775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45997.994565277775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45997.994565277775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45997.994565277775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45997.994565277775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45997.994565277775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45997.994565277775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45997.994565277775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45997.994565277775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45997.994565277775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45997.994565277775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45997.994565277775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45997.994565277775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45997.994565277775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45997.994565277775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45997.994565277775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45997.994565277775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45997.994565277775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45997.994565277775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45997.994565277775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45997.994565277775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45997.994565277775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45997.994565277775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45997.994565277775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45997.994565277775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45997.994565277775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45997.994565277775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45997.994565277775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45997.994565277775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45997.994565277775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45997.994565277775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45997.994565277775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45997.994565277775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45997.994565277775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45997.994565277775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45997.994565277775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45997.994565277775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45997.994565277775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45997.994565277775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45997.994565277775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45997.994565277775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45997.994565277775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45997.994565277775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45997.994565277775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45997.994565277775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45997.994565277775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45997.994565277775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45997.994565277775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45997.994565277775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45997.994565277775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45997.994565277775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45997.994565277775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45997.994565277775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45997.994565277775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45997.994565277775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45997.994565277775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45997.994565277775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45997.994565277775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45997.994565277775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45997.994565277775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45997.994565277775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45997.994565277775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45997.994565277775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45997.994565277775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45997.994565277775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45997.994565277775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45997.994565277775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45997.994565277775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45997.994565277775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45997.994565277775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45997.994565277775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45997.994565277775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45997.994565277775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45997.994565277775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45997.994565277775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45997.994565277775</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45997.994565277775</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5.2331712962768506E-2</v>
      </c>
      <c r="H2" s="22">
        <v>45997.937118055554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45997.99456550926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45997.99456550926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45997.99456550926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45997.99456550926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45997.99456550926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45997.99456550926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45997.99456550926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45997.99456550926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45997.99456550926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45997.99456550926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45997.99456550926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45997.99456550926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45997.99456550926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45997.99456550926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45997.99456550926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45997.99456550926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45997.99456550926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45997.99456550926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45997.99456550926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45997.99456550926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45997.99456550926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45997.99456550926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45997.99456550926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45997.99456550926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45997.99456550926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45997.99456550926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45997.99456550926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45997.99456550926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45997.99456550926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45997.99456550926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45997.99456550926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45997.99456550926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45997.99456550926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45997.99456550926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45997.99456550926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45997.99456550926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45997.99456550926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45997.99456550926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45997.99456550926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45997.99456550926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45997.99456550926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45997.99456550926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45997.99456550926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45997.99456550926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45997.99456550926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45997.99456550926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45997.99456550926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45997.99456550926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45997.99456550926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45997.99456550926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45997.99456550926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45997.99456550926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45997.99456550926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45997.99456550926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45997.99456550926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45997.99456550926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45997.99456550926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45997.99456550926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45997.99456550926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45997.99456550926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45997.99456550926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45997.99456550926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45997.99456550926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45997.99456550926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45997.99456550926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45997.99456550926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45997.99456550926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45997.99456550926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45997.99456550926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45997.99456550926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45997.99456550926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45997.99456550926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45997.99456550926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45997.99456550926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45997.99456550926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45997.99456550926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45997.99456550926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45997.99456550926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45997.99456550926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45997.99456550926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45997.99456550926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45997.99456550926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45997.99456550926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45997.99456550926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45997.99456550926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45997.99456550926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45997.99456550926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45997.99456550926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45997.99456550926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45997.99456550926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45997.99456550926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45997.99456550926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45997.99456550926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45997.99456550926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45997.99456550926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45997.99456550926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45997.99456550926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45997.99456550926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45997.99456550926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45997.99456550926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45997.99456550926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45997.99456550926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45997.99456550926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45997.99456550926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45997.99456550926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45997.99456550926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45997.99456550926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45997.99456550926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45997.99456550926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45997.99456550926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45997.99456550926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45997.99456550926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45997.99456550926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45997.99456550926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45997.99456550926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45997.99456550926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45997.99456550926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45997.99456550926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45997.99456550926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45997.99456550926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45997.99456550926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45997.99456550926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45997.99456550926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45997.99456550926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45997.99456550926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45997.99456550926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45997.99456550926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45997.99456550926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45997.99456550926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45997.99456550926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45997.99456550926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45997.99456550926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45997.99456550926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45997.99456550926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45997.99456550926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45997.99456550926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45997.99456550926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45997.99456550926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45997.99456550926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45997.99456550926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45997.99456550926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45997.99456550926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45997.99456550926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45997.99456550926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45997.99456550926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45997.99456550926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45997.99456550926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45997.99456550926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45997.99456550926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45997.99456550926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45997.99456550926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45997.99456550926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45997.99456550926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45997.99456550926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45997.99456550926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45997.99456550926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45997.99456550926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45997.99456550926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45997.99456550926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45997.99456550926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45997.99456550926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45997.99456550926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45997.99456550926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45997.99456550926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45997.99456550926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45997.99456550926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45997.99456550926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45997.99456550926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45997.99456550926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45997.99456550926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45997.99456550926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45997.99456550926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45997.99456550926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45997.99456550926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45997.99456550926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45997.99456550926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45997.99456550926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45997.99456550926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45997.99456550926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45997.99456550926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45997.99456550926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45997.99456550926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45997.99456550926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45997.99456550926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45997.99456550926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45997.99456550926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45997.99456550926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45997.99456550926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45997.99456550926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45997.99456550926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45997.99456550926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45997.99456550926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45997.99456550926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45997.99456550926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45997.99456550926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45997.99456550926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45997.99456550926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45997.99456550926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45997.99456550926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45997.99456550926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45997.99456550926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45997.99456550926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45997.99456550926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45997.99456550926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45997.99456550926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45997.99456550926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45997.99456550926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45997.99456550926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45997.99456550926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45997.99456550926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45997.99456550926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45997.99456550926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45997.99456550926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45997.99456550926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45997.99456550926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45997.99456550926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45997.99456550926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45997.99456550926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45997.99456550926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45997.99456550926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45997.99456550926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45997.99456550926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45997.99456550926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45997.99456550926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45997.99456550926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45997.99456550926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45997.99456550926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45997.99456550926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45997.99456550926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45997.99456550926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45997.99456550926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45997.99456550926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45997.99456550926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45997.99456550926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45997.99456550926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45997.99456550926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45997.99456550926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45997.99456550926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45997.99456550926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45997.99456550926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45997.99456550926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45997.99456550926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45997.99456550926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45997.99456550926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45997.99456550926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45997.99456550926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45997.99456550926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45997.99456550926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45997.99456550926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45997.99456550926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45997.99456550926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45997.99456550926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45997.99456550926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45997.99456550926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45997.99456550926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45997.99456550926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45997.99456550926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45997.99456550926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45997.99456550926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45997.99456550926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45997.99456550926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45997.99456550926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45997.99456550926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45997.99456550926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45997.99456550926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45997.99456550926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45997.99456550926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45997.99456550926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45997.99456550926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45997.99456550926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45997.99456550926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45997.99456550926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45997.99456550926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45997.99456550926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45997.99456550926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45997.99456550926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45997.99456550926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45997.99456550926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45997.99456550926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45997.99456550926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45997.99456550926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45997.99456550926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45997.99456550926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45997.99456550926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45997.99456550926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45997.99456550926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45997.99456550926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45997.99456550926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45997.99456550926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45997.99456550926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45997.99456550926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45997.99456550926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45997.99456550926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45997.99456550926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45997.99456550926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45997.99456550926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45997.99456550926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45997.99456550926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45997.99456550926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45997.99456550926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45997.99456550926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45997.99456550926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45997.99456550926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45997.99456550926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45997.99456550926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45997.99456550926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45997.99456550926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45997.99456550926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45997.99456550926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45997.99456550926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45997.99456550926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45997.99456550926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45997.99456550926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45997.99456550926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45997.99456550926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45997.99456550926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45997.99456550926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45997.99456550926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45997.99456550926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45997.99456550926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45997.99456550926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45997.99456550926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45997.99456550926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45997.99456550926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45997.99456550926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45997.99456550926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45997.99456550926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45997.99456550926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45997.99456550926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45997.99456550926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45997.99456550926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45997.99456550926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45997.99456550926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45997.99456550926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45997.99456550926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45997.99456550926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45997.99456550926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45997.99456550926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45997.99456550926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45997.99456550926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45997.99456550926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45997.99456550926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45997.99456550926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45997.99456550926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45997.99456550926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45997.99456550926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45997.99456550926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45997.99456550926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45997.99456550926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45997.99456550926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45997.99456550926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45997.99456550926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45997.99456550926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45997.99456550926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45997.99456550926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45997.99456550926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45997.99456550926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45997.99456550926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45997.99456550926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45997.99456550926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45997.99456550926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45997.99456550926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45997.99456550926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45997.99456550926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45997.99456550926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45997.99456550926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45997.99456550926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45997.99456550926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45997.99456550926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45997.99456550926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45997.99456550926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45997.99456550926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45997.99456550926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45997.99456550926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45997.99456550926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45997.99456550926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45997.99456550926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45997.99456550926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45997.99456550926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45997.99456550926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45997.99456550926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45997.99456550926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45997.99456550926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45997.99456550926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45997.99456550926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45997.99456550926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45997.99456550926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45997.99456550926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45997.99456550926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45997.99456550926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45997.99456550926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45997.99456550926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45997.99456550926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45997.99456550926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45997.99456550926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45997.99456550926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45997.99456550926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45997.99456550926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45997.99456550926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45997.99456550926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45997.99456550926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45997.99456550926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45997.99456550926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45997.99456550926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45997.99456550926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45997.99456550926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45997.99456550926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45997.99456550926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45997.99456550926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45997.99456550926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45997.99456550926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45997.99456550926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45997.99456550926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45997.99456550926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45997.99456550926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45997.99456550926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45997.99456550926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45997.99456550926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45997.99456550926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45997.99456550926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45997.99456550926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45997.99456550926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45997.99456550926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45997.99456550926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45997.99456550926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45997.99456550926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45997.99456550926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45997.99456550926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45997.99456550926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45997.99456550926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45997.99456550926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45997.99456550926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45997.99456550926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45997.99456550926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45997.99456550926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45997.99456550926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45997.99456550926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45997.99456550926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45997.99456550926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45997.99456550926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45997.99456550926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45997.99456550926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45997.99456550926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45997.99456550926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45997.99456550926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45997.99456550926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45997.99456550926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45997.99456550926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45997.99456550926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45997.99456550926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45997.99456550926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45997.99456550926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45997.99456550926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45997.99456550926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45997.99456550926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45997.99456550926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45997.99456550926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45997.99456550926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45997.99456550926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45997.99456550926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45997.99456550926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45997.99456550926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45997.99456550926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45997.99456550926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45997.99456550926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45997.99456550926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45997.99456550926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45997.99456550926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45997.99456550926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45997.99456550926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45997.99456550926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45997.99456550926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45997.99456550926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45997.99456550926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45997.99456550926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45997.99456550926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45997.99456550926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45997.99456550926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45997.99456550926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45997.99456550926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45997.99456550926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45997.99456550926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45997.99456550926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45997.99456550926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45997.99456550926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45997.99456550926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45997.99456550926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45997.99456550926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45997.99456550926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45997.99456550926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45997.99456550926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45997.99456550926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45997.99456550926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45997.99456550926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45997.99456550926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45997.99456550926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45997.99456550926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45997.99456550926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45997.99456550926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45997.99456550926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45997.99456550926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45997.99456550926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45997.99456550926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45997.99456550926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45997.99456550926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45997.99456550926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45997.99456550926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45997.99456550926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45997.99456550926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45997.99456550926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45997.99456550926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45997.99456550926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45997.99456550926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45997.99456550926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45997.99456550926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45997.99456550926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45997.99456550926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45997.99456550926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45997.99456550926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45997.99456550926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45997.99456550926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45997.99456550926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45997.99456550926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45997.99456550926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45997.99456550926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45997.99456550926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45997.99456550926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45997.99456550926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45997.99456550926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45997.99456550926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45997.99456550926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45997.99456550926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45997.99456550926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45997.99456550926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45997.99456550926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45997.99456550926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45997.99456550926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45997.99456550926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45997.99456550926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45997.99456550926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45997.99456550926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45997.99456550926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45997.99456550926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45997.99456550926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45997.99456550926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45997.99456550926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45997.99456550926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45997.99456550926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45997.99456550926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45997.99456550926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45997.99456550926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45997.99456550926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45997.99456550926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45997.99456550926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45997.99456550926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45997.99456550926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45997.99456550926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45997.99456550926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45997.99456550926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45997.99456550926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45997.99456550926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45997.99456550926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45997.99456550926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45997.99456550926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45997.99456550926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45997.99456550926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45997.99456550926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45997.99456550926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45997.99456550926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45997.99456550926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45997.99456550926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45997.99456550926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45997.99456550926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45997.99456550926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45997.99456550926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45997.99456550926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45997.99456550926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45997.99456550926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45997.99456550926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45997.99456550926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45997.99456550926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45997.99456550926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45997.99456550926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45997.99456550926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45997.99456550926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45997.99456550926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45997.99456550926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45997.99456550926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45997.99456550926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45997.99456550926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45997.99456550926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45997.99456550926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45997.99456550926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45997.99456550926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45997.99456550926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45997.99456550926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45997.99456550926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45997.99456550926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45997.99456550926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45997.99456550926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45997.99456550926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45997.99456550926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45997.99456550926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45997.99456550926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45997.99456550926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45997.99456550926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45997.99456550926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45997.99456550926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45997.99456550926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45997.99456550926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45997.99456550926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45997.99456550926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45997.99456550926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45997.99456550926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45997.99456550926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45997.99456550926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45997.99456550926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45997.99456550926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45997.99456550926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45997.99456550926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45997.99456550926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45997.99456550926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45997.99456550926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45997.99456550926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45997.99456550926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45997.99456550926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45997.99456550926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45997.99456550926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45997.99456550926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45997.99456550926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45997.99456550926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45997.99456550926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45997.99456550926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45997.99456550926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45997.99456550926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45997.99456550926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45997.99456550926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45997.99456550926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45997.99456550926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45997.99456550926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45997.99456550926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45997.99456550926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45997.99456550926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45997.99456550926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45997.99456550926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45997.99456550926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45997.99456550926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45997.99456550926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45997.99456550926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45997.99456550926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45997.99456550926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45997.99456550926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45997.99456550926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45997.99456550926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45997.99456550926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45997.99456550926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45997.99456550926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45997.99456550926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45997.99456550926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45997.99456550926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45997.99456550926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45997.99456550926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45997.99456550926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45997.99456550926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45997.99456550926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45997.99456550926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45997.99456550926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45997.99456550926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45997.99456550926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45997.99456550926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45997.99456550926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45997.99456550926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45997.99456550926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45997.99456550926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45997.99456550926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45997.99456550926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45997.99456550926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45997.99456550926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45997.99456550926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45997.99456550926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45997.99456550926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45997.99456550926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45997.99456550926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45997.99456550926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45997.99456550926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45997.99456550926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45997.99456550926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45997.99456550926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45997.99456550926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45997.99456550926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45997.99456550926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45997.99456550926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45997.99456550926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45997.99456550926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45997.99456550926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45997.99456550926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45997.99456550926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45997.99456550926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45997.99456550926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45997.99456550926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45997.99456550926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45997.99456550926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45997.99456550926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45997.99456550926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45997.99456550926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45997.99456550926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45997.99456550926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45997.99456550926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45997.99456550926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45997.99456550926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45997.99456550926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45997.99456550926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45997.99456550926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45997.99456550926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45997.99456550926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45997.99456550926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45997.99456550926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45997.99456550926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45997.99456550926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45997.99456550926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45997.99456550926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45997.99456550926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45997.99456550926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45997.99456550926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45997.99456550926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45997.99456550926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45997.99456550926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45997.99456550926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45997.99456550926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45997.99456550926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45997.99456550926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45997.99456550926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45997.99456550926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45997.99456550926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45997.99456550926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45997.99456550926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45997.99456550926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45997.99456550926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45997.99456550926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45997.99456550926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45997.99456550926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45997.99456550926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45997.99456550926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45997.99456550926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45997.99456550926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45997.99456550926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45997.99456550926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45997.99456550926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45997.99456550926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45997.99456550926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45997.99456550926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45997.99456550926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45997.99456550926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45997.99456550926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45997.99456550926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45997.99456550926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45997.99456550926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45997.99456550926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45997.99456550926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45997.99456550926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45997.99456550926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45997.99456550926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45997.99456550926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45997.99456550926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45997.99456550926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45997.99456550926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45997.99456550926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45997.99456550926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45997.99456550926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45997.99456550926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45997.99456550926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45997.99456550926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45997.99456550926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45997.99456550926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45997.99456550926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45997.99456550926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45997.99456550926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45997.99456550926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45997.99456550926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45997.99456550926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45997.99456550926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45997.99456550926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45997.99456550926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45997.99456550926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45997.99456550926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45997.99456550926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45997.99456550926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45997.99456550926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45997.99456550926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45997.99456550926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45997.99456550926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45997.99456550926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45997.99456550926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45997.99456550926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45997.99456550926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45997.99456550926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45997.99456550926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45997.99456550926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45997.99456550926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45997.99456550926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45997.99456550926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45997.99456550926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45997.99456550926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45997.99456550926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45997.99456550926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45997.99456550926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45997.99456550926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45997.99456550926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45997.99456550926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45997.99456550926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45997.99456550926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45997.99456550926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45997.99456550926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45997.99456550926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45997.99456550926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45997.99456550926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45997.99456550926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45997.99456550926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45997.99456550926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45997.99456550926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45997.99456550926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45997.99456550926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45997.99456550926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45997.99456550926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45997.99456550926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45997.99456550926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45997.99456550926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45997.99456550926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45997.99456550926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45997.99456550926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45997.99456550926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45997.99456550926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45997.99456550926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45997.99456550926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45997.99456550926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45997.99456550926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45997.99456550926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45997.99456550926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45997.99456550926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45997.99456550926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45997.99456550926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45997.99456550926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45997.99456550926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45997.99456550926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45997.99456550926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45997.99456550926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45997.99456550926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45997.99456550926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45997.99456550926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45997.99456550926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45997.99456550926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45997.99456550926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45997.99456550926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45997.99456550926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45997.99456550926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45997.99456550926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45997.99456550926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45997.99456550926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45997.99456550926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45997.99456550926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45997.99456550926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45997.99456550926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45997.99456550926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45997.99456550926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45997.99456550926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45997.99456550926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45997.99456550926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45997.99456550926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45997.99456550926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45997.99456550926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45997.99456550926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45997.99456550926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45997.99456550926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45997.99456550926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45997.99456550926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45997.99456550926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45997.99456550926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45997.99456550926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45997.99456550926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45997.99456550926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45997.99456550926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45997.99456550926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45997.99456550926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45997.99456550926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45997.99456550926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45997.99456550926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45997.99456550926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45997.99456550926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45997.99456550926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45997.99456550926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45997.99456550926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45997.99456550926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45997.99456550926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45997.99456550926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45997.99456550926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45997.99456550926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45997.99456550926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45997.99456550926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45997.99456550926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45997.99456550926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45997.99456550926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45997.99456550926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45997.99456550926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45997.99456550926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45997.99456550926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45997.99456550926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45997.99456550926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45997.99456550926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45997.99456550926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45997.99456550926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45997.99456550926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45997.99456550926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45997.99456550926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45997.99456550926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45997.99456550926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45997.99456550926</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294.51384791666351</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8" ca="1" si="0">IFERROR(NOW()-F3,"")</f>
        <v>0.50256319444451947</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0.46123217592685251</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45997.99456550926</v>
      </c>
      <c r="H5" s="91">
        <v>45997.923263888886</v>
      </c>
      <c r="I5" s="107" t="str">
        <f>IFERROR(VLOOKUP(D5,DB!A:F,6,0),"")</f>
        <v>SCECO</v>
      </c>
      <c r="J5" s="107" t="str">
        <f>IFERROR(VLOOKUP(D5,DB!A:G,7,0),"")</f>
        <v>Vandalized</v>
      </c>
      <c r="K5" s="93" t="s">
        <v>39128</v>
      </c>
      <c r="L5" s="87" t="str">
        <f>IFERROR(VLOOKUP(D5,DB!A:I,9,0),"")</f>
        <v>Latis</v>
      </c>
    </row>
    <row r="6" spans="1:16" ht="15" customHeight="1">
      <c r="A6" s="107" t="s">
        <v>39129</v>
      </c>
      <c r="B6" s="107" t="str">
        <f>IFERROR(VLOOKUP(D6,DB!A:K,11,0),"")</f>
        <v>R4</v>
      </c>
      <c r="C6" s="89">
        <v>2</v>
      </c>
      <c r="D6" s="87" t="s">
        <v>37213</v>
      </c>
      <c r="E6" s="90" t="s">
        <v>39109</v>
      </c>
      <c r="F6" s="91">
        <v>45997.969953703701</v>
      </c>
      <c r="G6" s="92">
        <f t="shared" ca="1" si="0"/>
        <v>2.4611805558379274E-2</v>
      </c>
      <c r="H6" s="91">
        <v>45997.961273148147</v>
      </c>
      <c r="I6" s="107" t="str">
        <f>IFERROR(VLOOKUP(D6,DB!A:F,6,0),"")</f>
        <v>SCECO</v>
      </c>
      <c r="J6" s="107" t="str">
        <f>IFERROR(VLOOKUP(D6,DB!A:G,7,0),"")</f>
        <v>Dead</v>
      </c>
      <c r="K6" s="93" t="s">
        <v>39130</v>
      </c>
      <c r="L6" s="87" t="str">
        <f>IFERROR(VLOOKUP(D6,DB!A:I,9,0),"")</f>
        <v>Latis</v>
      </c>
    </row>
    <row r="7" spans="1:16" ht="15" customHeight="1">
      <c r="A7" s="107"/>
      <c r="B7" s="107" t="str">
        <f>IFERROR(VLOOKUP(D7,DB!A:K,11,0),"")</f>
        <v/>
      </c>
      <c r="C7" s="89"/>
      <c r="D7" s="87"/>
      <c r="E7" s="90"/>
      <c r="F7" s="91"/>
      <c r="G7" s="92">
        <f t="shared" ca="1" si="0"/>
        <v>45997.99456550926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45997.99456550926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45997.99456550926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45997.99456550926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45997.99456550926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45997.99456550926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45997.99456550926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45997.99456550926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45997.99456550926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45997.99456550926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45997.99456550926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45997.99456550926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45997.99456550926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45997.99456550926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45997.99456550926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45997.99456550926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45997.99456550926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45997.99456550926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45997.99456550926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45997.99456550926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45997.99456550926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45997.99456550926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45997.99456550926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45997.99456550926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45997.99456550926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45997.99456550926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45997.99456550926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45997.99456550926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45997.99456550926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45997.99456550926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45997.99456550926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45997.99456550926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45997.99456550926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45997.99456550926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45997.99456550926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45997.99456550926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45997.99456550926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45997.99456550926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45997.99456550926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45997.99456550926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45997.99456550926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45997.99456550926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45997.99456550926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45997.99456550926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45997.99456550926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45997.99456550926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45997.99456550926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45997.99456550926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45997.99456550926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45997.99456550926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45997.99456550926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45997.99456550926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45997.99456550926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45997.99456550926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45997.99456550926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45997.99456550926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45997.99456550926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45997.99456550926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45997.99456550926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45997.99456550926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45997.99456550926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45997.99456550926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45997.99456550926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45997.99456550926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45997.99456550926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45997.99456550926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45997.99456550926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45997.99456550926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45997.99456550926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45997.99456550926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45997.99456550926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45997.99456550926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45997.99456550926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45997.99456550926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45997.99456550926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45997.99456550926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45997.99456550926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45997.99456550926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45997.99456550926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45997.99456550926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45997.99456550926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45997.99456550926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45997.99456550926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45997.99456550926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45997.99456550926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45997.99456550926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45997.99456550926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45997.99456550926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45997.99456550926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45997.99456550926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45997.99456550926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45997.99456550926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45997.99456550926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45997.99456550926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45997.99456550926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45997.99456550926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45997.99456550926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45997.99456550926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45997.99456550926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45997.99456550926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45997.99456550926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45997.99456550926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45997.99456550926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45997.99456550926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45997.99456550926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45997.99456550926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45997.99456550926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45997.99456550926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45997.99456550926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45997.99456550926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45997.99456550926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45997.99456550926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45997.99456550926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45997.99456550926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45997.99456550926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45997.99456550926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45997.99456550926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45997.99456550926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45997.99456550926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45997.99456550926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45997.99456550926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45997.99456550926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45997.99456550926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45997.99456550926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45997.99456550926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45997.99456550926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45997.99456550926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45997.99456550926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45997.99456550926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45997.99456550926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45997.99456550926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45997.99456550926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45997.99456550926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45997.99456550926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45997.99456550926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45997.99456550926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45997.99456550926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45997.99456550926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45997.99456550926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45997.99456550926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45997.99456550926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45997.99456550926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45997.99456550926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45997.99456550926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45997.99456550926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45997.99456550926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45997.99456550926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45997.99456550926</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45997.99456550926</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45997.99456550926</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45997.99456550926</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45997.99456550926</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45997.99456550926</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45997.99456550926</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45997.99456550926</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45997.99456550926</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45997.99456550926</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45997.99456550926</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45997.99456550926</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45997.99456550926</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45997.99456550926</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45997.99456550926</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106.16250532407139</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71.805688194443064</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49.333454398147296</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16.621266898146132</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0.8870768518463592</v>
      </c>
      <c r="H6" s="38">
        <v>45997.093599537038</v>
      </c>
      <c r="I6" s="37" t="str">
        <f>IFERROR(VLOOKUP(D6,DB!A:F,6,0),"")</f>
        <v>SCECO</v>
      </c>
      <c r="J6" s="37" t="str">
        <f>IFERROR(VLOOKUP(D6,DB!A:G,7,0),"")</f>
        <v>In progress</v>
      </c>
      <c r="K6" s="37" t="s">
        <v>39140</v>
      </c>
      <c r="L6" s="37" t="str">
        <f>IFERROR(VLOOKUP(D6,DB!A:I,9,0),"")</f>
        <v>Latis</v>
      </c>
    </row>
    <row r="7" spans="1:13">
      <c r="A7" s="37" t="s">
        <v>39141</v>
      </c>
      <c r="B7" s="37" t="s">
        <v>5445</v>
      </c>
      <c r="C7" s="37">
        <v>1</v>
      </c>
      <c r="D7" s="37" t="s">
        <v>31898</v>
      </c>
      <c r="E7" s="37" t="s">
        <v>39106</v>
      </c>
      <c r="F7" s="132">
        <v>45997.980555555558</v>
      </c>
      <c r="G7" s="102">
        <f ca="1">IFERROR(NOW()-F7,"")</f>
        <v>1.4009722217451781E-2</v>
      </c>
      <c r="H7" s="38">
        <v>45997.974178240744</v>
      </c>
      <c r="I7" s="37" t="str">
        <f>IFERROR(VLOOKUP(D7,DB!A:F,6,0),"")</f>
        <v>SCECO</v>
      </c>
      <c r="J7" s="37" t="str">
        <f>IFERROR(VLOOKUP(D7,DB!A:G,7,0),"")</f>
        <v>Dead</v>
      </c>
      <c r="K7" s="37" t="s">
        <v>39142</v>
      </c>
      <c r="L7" s="37" t="str">
        <f>IFERROR(VLOOKUP(D7,DB!A:I,9,0),"")</f>
        <v>Latis</v>
      </c>
    </row>
    <row r="8" spans="1:13">
      <c r="A8" s="37"/>
      <c r="B8" s="37" t="str">
        <f>IFERROR(VLOOKUP(D8,DB!A:K,11,0),"")</f>
        <v/>
      </c>
      <c r="C8" s="37"/>
      <c r="D8" s="37"/>
      <c r="E8" s="37"/>
      <c r="F8" s="38"/>
      <c r="G8" s="131">
        <f t="shared" ref="G8:G33" ca="1" si="3">IFERROR(NOW()-F8,"")</f>
        <v>45997.994565277775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45997.994565277775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45997.994565277775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45997.994565277775</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45997.994565277775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45997.994565277775</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31">
        <f t="shared" ca="1" si="3"/>
        <v>45997.994565277775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45997.994565277775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45997.994565277775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45997.994565277775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45997.994565277775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45997.994565277775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45997.994565277775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45997.994565277775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45997.994565277775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45997.994565277775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45997.994565277775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45997.994565277775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45997.994565277775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45997.994565277775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45997.994565277775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45997.994565277775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45997.994565277775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45997.994565277775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45997.994565277775</v>
      </c>
      <c r="H32" s="38"/>
      <c r="I32" s="37" t="str">
        <f>IFERROR(VLOOKUP(D32,DB!A:F,6,0),"")</f>
        <v/>
      </c>
      <c r="J32" s="37" t="str">
        <f>IFERROR(VLOOKUP(D32,DB!A:G,7,0),"")</f>
        <v/>
      </c>
      <c r="K32" s="37"/>
      <c r="L32" s="37" t="str">
        <f>IFERROR(VLOOKUP(D32,DB!A:I,9,0),"")</f>
        <v/>
      </c>
    </row>
    <row r="33" spans="1:12">
      <c r="A33" s="146"/>
      <c r="B33" s="146" t="str">
        <f>IFERROR(VLOOKUP(D33,DB!A:K,11,0),"")</f>
        <v/>
      </c>
      <c r="C33" s="146"/>
      <c r="D33" s="146"/>
      <c r="E33" s="146"/>
      <c r="F33" s="147"/>
      <c r="G33" s="148">
        <f t="shared" ca="1" si="3"/>
        <v>45997.994565277775</v>
      </c>
      <c r="H33" s="147"/>
      <c r="I33" s="146" t="str">
        <f>IFERROR(VLOOKUP(D33,DB!A:F,6,0),"")</f>
        <v/>
      </c>
      <c r="J33" s="146" t="str">
        <f>IFERROR(VLOOKUP(D33,DB!A:G,7,0),"")</f>
        <v/>
      </c>
      <c r="K33" s="146"/>
      <c r="L33" s="146"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2"/>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30302</v>
      </c>
      <c r="E2" s="138" t="s">
        <v>39106</v>
      </c>
      <c r="F2" s="117">
        <v>45997.83761574074</v>
      </c>
      <c r="G2" s="72">
        <f t="shared" ref="G2:G36" ca="1" si="0">IFERROR(NOW()-F2,"-")</f>
        <v>0.15694953703496139</v>
      </c>
      <c r="H2" s="117">
        <v>45997.847118055557</v>
      </c>
      <c r="I2" s="115" t="str">
        <f>IFERROR(VLOOKUP(D2,DB!A:F,6,0),"")</f>
        <v>SCECO</v>
      </c>
      <c r="J2" s="115" t="str">
        <f>IFERROR(VLOOKUP(D2,DB!A:G,7,0),"")</f>
        <v>Good</v>
      </c>
      <c r="K2" s="118" t="s">
        <v>39144</v>
      </c>
      <c r="L2" s="133" t="str">
        <f>IFERROR(VLOOKUP(D2,DB!A:I,9,0),"")</f>
        <v>Latis</v>
      </c>
    </row>
    <row r="3" spans="1:16382" ht="31.5" customHeight="1">
      <c r="A3" s="114"/>
      <c r="B3" s="115" t="str">
        <f>IFERROR(VLOOKUP(D3,DB!A:K,11,0),"")</f>
        <v/>
      </c>
      <c r="C3" s="116"/>
      <c r="D3" s="115"/>
      <c r="E3" s="138"/>
      <c r="F3" s="117"/>
      <c r="G3" s="72">
        <f t="shared" ca="1" si="0"/>
        <v>45997.994565277775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45997.994565277775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45997.994565277775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45997.994565277775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45997.994565277775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45997.994565277775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45997.994565277775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45997.994565277775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45997.994565277775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45997.994565277775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45997.994565277775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45997.994565277775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45997.994565277775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45997.994565277775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45997.994565277775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45997.994565277775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45997.994565277775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45997.994565277775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45997.994565277775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45997.994565277775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45997.994565277775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45997.994565277775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45997.994565277775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45997.994565277775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45997.994565277775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45997.994565277775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45997.994565277775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45997.994565277775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45997.994565277775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45997.994565277775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45997.994565277775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45997.994565277775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45997.994565277775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45997.994565277775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ref="G37:G100" ca="1" si="1">IFERROR(NOW()-F37,"-")</f>
        <v>45997.994565277775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45997.994565277775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45997.994565277775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45997.994565277775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45997.994565277775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45997.994565277775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45997.994565277775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45997.994565277775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45997.994565277775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45997.994565277775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45997.994565277775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45997.994565277775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45997.994565277775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45997.994565277775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45997.994565277775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45997.994565277775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45997.994565277775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45997.994565277775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45997.994565277775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45997.994565277775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45997.994565277775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45997.994565277775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45997.994565277775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45997.994565277775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45997.994565277775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45997.994565277775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45997.994565277775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45997.994565277775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45997.994565277775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45997.994565277775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45997.994565277775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45997.994565277775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45997.994565277775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45997.994565277775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45997.994565277775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45997.994565277775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45997.994565277775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45997.994565277775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45997.994565277775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45997.994565277775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45997.994565277775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45997.994565277775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45997.994565277775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45997.994565277775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45997.994565277775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45997.994565277775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45997.994565277775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45997.994565277775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45997.994565277775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45997.994565277775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45997.994565277775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45997.994565277775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45997.994565277775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45997.994565277775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45997.994565277775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45997.994565277775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45997.994565277775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45997.994565277775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45997.994565277775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45997.994565277775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45997.994565277775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45997.994565277775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45997.994565277775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45997.994565277775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ref="G101:G164" ca="1" si="2">IFERROR(NOW()-F101,"-")</f>
        <v>45997.994565277775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45997.994565277775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45997.994565277775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45997.994565277775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45997.994565277775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45997.994565277775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45997.994565277775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45997.994565277775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45997.994565277775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45997.994565277775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45997.994565277775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45997.994565277775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45997.994565277775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45997.994565277775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45997.994565277775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45997.994565277775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45997.994565277775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45997.994565277775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45997.994565277775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45997.994565277775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45997.994565277775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45997.994565277775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45997.994565277775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45997.994565277775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45997.994565277775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45997.994565277775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45997.994565277775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45997.994565277775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45997.994565277775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45997.994565277775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45997.994565277775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45997.994565277775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45997.994565277775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45997.994565277775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45997.994565277775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45997.994565277775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45997.994565277775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45997.994565277775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45997.994565277775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45997.994565277775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45997.994565277775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45997.994565277775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45997.994565277775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45997.994565277775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45997.994565277775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45997.994565277775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45997.994565277775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45997.994565277775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45997.994565277775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45997.994565277775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45997.994565277775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45997.994565277775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45997.994565277775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45997.994565277775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45997.994565277775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45997.994565277775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45997.994565277775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45997.994565277775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45997.994565277775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45997.994565277775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45997.994565277775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45997.994565277775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45997.994565277775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45997.994565277775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ref="G165:G228" ca="1" si="3">IFERROR(NOW()-F165,"-")</f>
        <v>45997.994565277775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45997.994565277775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45997.994565277775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45997.994565277775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45997.994565277775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45997.994565277775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45997.994565277775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45997.994565277775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45997.994565277775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45997.994565277775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45997.994565277775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45997.994565277775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45997.994565277775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45997.994565277775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45997.994565277775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45997.994565277775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45997.994565277775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45997.994565277775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45997.994565277775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45997.994565277775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45997.994565277775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45997.994565277775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45997.994565277775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45997.994565277775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45997.994565277775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45997.994565277775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45997.994565277775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45997.994565277775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45997.994565277775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45997.994565277775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45997.994565277775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45997.994565277775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45997.994565277775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45997.994565277775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45997.994565277775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45997.994565277775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45997.994565277775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45997.994565277775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45997.994565277775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45997.994565277775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45997.994565277775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45997.994565277775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45997.994565277775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45997.994565277775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45997.994565277775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45997.994565277775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45997.994565277775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45997.994565277775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45997.994565277775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45997.994565277775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45997.994565277775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45997.994565277775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45997.994565277775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45997.994565277775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45997.994565277775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45997.994565277775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45997.994565277775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45997.994565277775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45997.994565277775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45997.994565277775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45997.994565277775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45997.994565277775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45997.994565277775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45997.994565277775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ref="G229:G292" ca="1" si="4">IFERROR(NOW()-F229,"-")</f>
        <v>45997.994565277775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45997.994565277775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45997.994565277775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45997.994565277775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45997.994565277775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45997.994565277775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45997.994565277775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45997.994565277775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45997.994565277775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45997.994565277775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45997.994565277775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45997.994565277775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45997.994565277775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45997.994565277775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45997.994565277775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45997.994565277775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45997.994565277775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45997.994565277775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45997.994565277775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45997.994565277775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45997.994565277775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45997.994565277775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45997.994565277775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45997.994565277775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45997.994565277775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45997.994565277775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45997.994565277775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45997.994565277775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45997.994565277775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45997.994565277775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45997.994565277775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45997.994565277775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45997.994565277775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45997.994565277775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45997.994565277775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45997.994565277775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45997.994565277775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45997.994565277775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45997.994565277775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45997.994565277775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45997.994565277775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45997.994565277775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45997.994565277775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45997.994565277775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45997.994565277775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45997.994565277775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45997.994565277775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45997.994565277775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45997.994565277775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45997.994565277775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45997.994565277775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45997.994565277775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45997.994565277775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45997.994565277775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45997.994565277775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45997.994565277775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45997.994565277775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45997.994565277775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45997.994565277775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45997.994565277775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45997.994565277775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45997.994565277775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45997.994565277775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45997.994565277775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ref="G293:G356" ca="1" si="5">IFERROR(NOW()-F293,"-")</f>
        <v>45997.994565277775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45997.994565277775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45997.994565277775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45997.994565277775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45997.994565277775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45997.994565277775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45997.994565277775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45997.994565277775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45997.994565277775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45997.994565277775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45997.994565277775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45997.994565277775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45997.994565277775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45997.994565277775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45997.994565277775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45997.994565277775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45997.994565277775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45997.994565277775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45997.994565277775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45997.994565277775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45997.994565277775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45997.994565277775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45997.994565277775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45997.994565277775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45997.994565277775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45997.994565277775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45997.994565277775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45997.994565277775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45997.994565277775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45997.994565277775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45997.994565277775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45997.994565277775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45997.994565277775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45997.994565277775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45997.994565277775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45997.994565277775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45997.994565277775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45997.994565277775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45997.994565277775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45997.994565277775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45997.994565277775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45997.994565277775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45997.994565277775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45997.994565277775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45997.994565277775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45997.994565277775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45997.994565277775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45997.994565277775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45997.994565277775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45997.994565277775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45997.994565277775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45997.994565277775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45997.994565277775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45997.994565277775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45997.994565277775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45997.994565277775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45997.994565277775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45997.994565277775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45997.994565277775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45997.994565277775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45997.994565277775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45997.994565277775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45997.994565277775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45997.994565277775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ref="G357:G420" ca="1" si="6">IFERROR(NOW()-F357,"-")</f>
        <v>45997.994565277775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45997.994565277775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45997.994565277775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45997.994565277775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45997.994565277775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45997.994565277775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45997.994565277775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45997.994565277775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45997.994565277775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45997.994565277775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45997.994565277775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45997.994565277775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45997.994565277775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45997.994565277775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45997.994565277775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45997.994565277775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45997.994565277775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45997.994565277775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45997.994565277775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45997.994565277775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45997.994565277775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45997.994565277775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45997.994565277775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45997.994565277775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45997.994565277775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45997.994565277775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45997.994565277775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45997.994565277775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45997.994565277775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45997.994565277775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45997.994565277775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45997.994565277775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45997.994565277775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45997.994565277775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45997.994565277775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45997.994565277775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45997.994565277775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45997.994565277775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45997.994565277775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45997.994565277775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45997.994565277775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45997.994565277775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45997.994565277775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45997.994565277775</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45997.994565277775</v>
      </c>
      <c r="H401" s="117"/>
      <c r="I401" s="115" t="str">
        <f>IFERROR(VLOOKUP(D401,DB!A:F,6,0),"")</f>
        <v/>
      </c>
      <c r="J401" s="115" t="str">
        <f>IFERROR(VLOOKUP(D401,DB!A:G,7,0),"")</f>
        <v/>
      </c>
      <c r="K401" s="118"/>
      <c r="L401" s="133" t="str">
        <f>IFERROR(VLOOKUP(D401,DB!A:I,9,0),"")</f>
        <v/>
      </c>
    </row>
    <row r="402" spans="1:12" ht="31.5" customHeight="1">
      <c r="A402" s="139"/>
      <c r="B402" s="140" t="str">
        <f>IFERROR(VLOOKUP(D402,DB!A:K,11,0),"")</f>
        <v/>
      </c>
      <c r="C402" s="141"/>
      <c r="D402" s="140"/>
      <c r="E402" s="138"/>
      <c r="F402" s="142"/>
      <c r="G402" s="143">
        <f t="shared" ca="1" si="6"/>
        <v>45997.994565277775</v>
      </c>
      <c r="H402" s="142"/>
      <c r="I402" s="140" t="str">
        <f>IFERROR(VLOOKUP(D402,DB!A:F,6,0),"")</f>
        <v/>
      </c>
      <c r="J402" s="140" t="str">
        <f>IFERROR(VLOOKUP(D402,DB!A:G,7,0),"")</f>
        <v/>
      </c>
      <c r="K402" s="144"/>
      <c r="L402" s="145" t="str">
        <f>IFERROR(VLOOKUP(D402,DB!A:I,9,0),"")</f>
        <v/>
      </c>
    </row>
  </sheetData>
  <dataValidations count="2">
    <dataValidation allowBlank="1" showInputMessage="1" showErrorMessage="1" sqref="E1" xr:uid="{9E1BC488-8814-4F8A-8DBE-742B3278AB71}"/>
    <dataValidation type="list" allowBlank="1" showInputMessage="1" showErrorMessage="1" sqref="E2:E40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2025-12-06T20:53:29Z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