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04" documentId="13_ncr:1_{F6CB121F-512D-4AA6-A0C1-0FB36C537598}" xr6:coauthVersionLast="47" xr6:coauthVersionMax="47" xr10:uidLastSave="{ECF5DC46-B8E9-4610-9D21-15D8C80F511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<sst xmlns="http://schemas.openxmlformats.org/spreadsheetml/2006/main" count="180296" uniqueCount="39132">
  <si>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</si>
  <si>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</si>
  <si>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</si>
  <si>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</si>
  <si>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</si>
  <si>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</si>
  <si>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</si>
  <si>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</si>
  <si>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</si>
  <si>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</si>
  <si>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</si>
  <si>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</si>
  <si>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</si>
  <si>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</si>
  <si>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</si>
  <si>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</si>
  <si>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</si>
  <si>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</si>
  <si>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</si>
  <si>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</si>
  <si>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</si>
  <si>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</si>
  <si>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</si>
  <si>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</si>
  <si>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</si>
  <si>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</si>
  <si>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</si>
  <si>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</si>
  <si>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</si>
  <si>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</si>
  <si>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</si>
  <si>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</si>
  <si>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</si>
  <si>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</si>
  <si>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</si>
  <si>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</si>
  <si>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</si>
  <si>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</si>
  <si>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</si>
  <si>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</si>
  <si>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</si>
  <si>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</si>
  <si>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</si>
  <si>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</si>
  <si>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</si>
  <si>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</si>
  <si>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</si>
  <si>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</si>
  <si>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</si>
  <si>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</si>
  <si>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</si>
  <si>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</si>
  <si>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</si>
  <si>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</si>
  <si>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</si>
  <si>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</si>
  <si>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</si>
  <si>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</si>
  <si>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</si>
  <si>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</si>
  <si>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</si>
  <si>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</si>
  <si>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</si>
  <si>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</si>
  <si>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</si>
  <si>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</si>
  <si>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</si>
  <si>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</si>
  <si>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</si>
  <si>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</si>
  <si>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</si>
  <si>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</si>
  <si>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</si>
  <si>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</si>
  <si>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</si>
  <si>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</si>
  <si>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</si>
  <si>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</si>
  <si>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</si>
  <si>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</si>
  <si>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</si>
  <si>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</si>
  <si>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</si>
  <si>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</si>
  <si>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</si>
  <si>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</si>
  <si>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</si>
  <si>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</si>
  <si>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</si>
  <si>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</si>
  <si>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</si>
  <si>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</si>
  <si>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</si>
  <si>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</si>
  <si>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</si>
  <si>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</si>
  <si>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</si>
  <si>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</si>
  <si>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</si>
  <si>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</si>
  <si>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</si>
  <si>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</si>
  <si>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</si>
  <si>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</si>
  <si>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</si>
  <si>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</si>
  <si>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</si>
  <si>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</si>
  <si>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</si>
  <si>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</si>
  <si>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</si>
  <si>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</si>
  <si>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</si>
  <si>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</si>
  <si>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</si>
  <si>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</si>
  <si>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</si>
  <si>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</si>
  <si>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</si>
  <si>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</si>
  <si>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</si>
  <si>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</si>
  <si>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</si>
  <si>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</si>
  <si>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</si>
  <si>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</si>
  <si>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</si>
  <si>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</si>
  <si>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</si>
  <si>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</si>
  <si>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</si>
  <si>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</si>
  <si>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</si>
  <si>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</si>
  <si>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</si>
  <si>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</si>
  <si>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</si>
  <si>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</si>
  <si>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</si>
  <si>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</si>
  <si>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</si>
  <si>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</si>
  <si>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</si>
  <si>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</si>
  <si>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</si>
  <si>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</si>
  <si>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</si>
  <si>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</si>
  <si>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</si>
  <si>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</si>
  <si>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</si>
  <si>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</si>
  <si>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</si>
  <si>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</si>
  <si>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</si>
  <si>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</si>
  <si>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</si>
  <si>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</si>
  <si>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</si>
  <si>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</si>
  <si>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</si>
  <si>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</si>
  <si>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</si>
  <si>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</si>
  <si>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</si>
  <si>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</si>
  <si>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</si>
  <si>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</si>
  <si>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</si>
  <si>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</si>
  <si>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</si>
  <si>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</si>
  <si>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</si>
  <si>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</si>
  <si>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</si>
  <si>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</si>
  <si>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</si>
  <si>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</si>
  <si>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</si>
  <si>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</si>
  <si>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</si>
  <si>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</si>
  <si>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</si>
  <si>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</si>
  <si>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</si>
  <si>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</si>
  <si>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</si>
  <si>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</si>
  <si>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</si>
  <si>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</si>
  <si>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</si>
  <si>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</si>
  <si>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</si>
  <si>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</si>
  <si>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</si>
  <si>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</si>
  <si>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</si>
  <si>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</si>
  <si>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</si>
  <si>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</si>
  <si>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</si>
  <si>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</si>
  <si>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</si>
  <si>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</si>
  <si>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</si>
  <si>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</si>
  <si>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</si>
  <si>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</si>
  <si>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</si>
  <si>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</si>
  <si>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</si>
  <si>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</si>
  <si>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</si>
  <si>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</si>
  <si>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</si>
  <si>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</si>
  <si>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</si>
  <si>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</si>
  <si>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</si>
  <si>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</si>
  <si>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</si>
  <si>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</si>
  <si>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</si>
  <si>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</si>
  <si>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</si>
  <si>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</si>
  <si>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</si>
  <si>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</si>
  <si>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</si>
  <si>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</si>
  <si>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</si>
  <si>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</si>
  <si>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</si>
  <si>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</si>
  <si>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</si>
  <si>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</si>
  <si>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</si>
  <si>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</si>
  <si>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</si>
  <si>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</si>
  <si>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</si>
  <si>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</si>
  <si>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</si>
  <si>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</si>
  <si>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</si>
  <si>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</si>
  <si>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</si>
  <si>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</si>
  <si>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</si>
  <si>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</si>
  <si>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</si>
  <si>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</si>
  <si>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</si>
  <si>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</si>
  <si>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</si>
  <si>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</si>
  <si>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</si>
  <si>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</si>
  <si>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</si>
  <si>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</si>
  <si>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</si>
  <si>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</si>
  <si>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</si>
  <si>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</si>
  <si>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</si>
  <si>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</si>
  <si>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</si>
  <si>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</si>
  <si>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</si>
  <si>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</si>
  <si>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</si>
  <si>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</si>
  <si>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</si>
  <si>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</si>
  <si>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</si>
  <si>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</si>
  <si>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</si>
  <si>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</si>
  <si>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</si>
  <si>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</si>
  <si>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</si>
  <si>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</si>
  <si>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</si>
  <si>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</si>
  <si>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</si>
  <si>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</si>
  <si>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</si>
  <si>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</si>
  <si>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</si>
  <si>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</si>
  <si>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</si>
  <si>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</si>
  <si>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</si>
  <si>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</si>
  <si>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</si>
  <si>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</si>
  <si>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</si>
  <si>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</si>
  <si>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</si>
  <si>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</si>
  <si>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</si>
  <si>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</si>
  <si>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</si>
  <si>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</si>
  <si>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</si>
  <si>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</si>
  <si>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</si>
  <si>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</si>
  <si>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</si>
  <si>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</si>
  <si>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</si>
  <si>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</si>
  <si>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</si>
  <si>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</si>
  <si>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</si>
  <si>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</si>
  <si>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</si>
  <si>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</si>
  <si>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</si>
  <si>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</si>
  <si>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</si>
  <si>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</si>
  <si>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</si>
  <si>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</si>
  <si>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</si>
  <si>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</si>
  <si>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</si>
  <si>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</si>
  <si>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</si>
  <si>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</si>
  <si>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</si>
  <si>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</si>
  <si>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</si>
  <si>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</si>
  <si>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</si>
  <si>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</si>
  <si>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</si>
  <si>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</si>
  <si>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</si>
  <si>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</si>
  <si>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</si>
  <si>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</si>
  <si>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</si>
  <si>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</si>
  <si>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</si>
  <si>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</si>
  <si>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</si>
  <si>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</si>
  <si>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</si>
  <si>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</si>
  <si>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</si>
  <si>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</si>
  <si>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</si>
  <si>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</si>
  <si>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</si>
  <si>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</si>
  <si>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</si>
  <si>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</si>
  <si>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</si>
  <si>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</si>
  <si>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</si>
  <si>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</si>
  <si>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</si>
  <si>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</si>
  <si>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</si>
  <si>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</si>
  <si>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</si>
  <si>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</si>
  <si>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</si>
  <si>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</si>
  <si>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</si>
  <si>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</si>
  <si>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</si>
  <si>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</si>
  <si>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</si>
  <si>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</si>
  <si>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</si>
  <si>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</si>
  <si>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</si>
  <si>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</si>
  <si>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</si>
  <si>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</si>
  <si>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</si>
  <si>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</si>
  <si>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</si>
  <si>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</si>
  <si>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</si>
  <si>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</si>
  <si>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</si>
  <si>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</si>
  <si>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</si>
  <si>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</si>
  <si>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</si>
  <si>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</si>
  <si>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</si>
  <si>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</si>
  <si>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</si>
  <si>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</si>
  <si>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</si>
  <si>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</si>
  <si>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</si>
  <si>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</si>
  <si>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</si>
  <si>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</si>
  <si>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</si>
  <si>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</si>
  <si>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</si>
  <si>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</si>
  <si>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</si>
  <si>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</si>
  <si>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</si>
  <si>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</si>
  <si>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</si>
  <si>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</si>
  <si>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</si>
  <si>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</si>
  <si>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</si>
  <si>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</si>
  <si>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</si>
  <si>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</si>
  <si>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</si>
  <si>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</si>
  <si>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</si>
  <si>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</si>
  <si>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</si>
  <si>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</si>
  <si>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</si>
  <si>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</si>
  <si>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</si>
  <si>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</si>
  <si>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</si>
  <si>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</si>
  <si>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</si>
  <si>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</si>
  <si>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</si>
  <si>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</si>
  <si>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</si>
  <si>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</si>
  <si>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</si>
  <si>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</si>
  <si>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</si>
  <si>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</si>
  <si>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</si>
  <si>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</si>
  <si>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</si>
  <si>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</si>
  <si>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</si>
  <si>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</si>
  <si>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</si>
  <si>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</si>
  <si>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</si>
  <si>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</si>
  <si>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</si>
  <si>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</si>
  <si>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</si>
  <si>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</si>
  <si>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</si>
  <si>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</si>
  <si>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</si>
  <si>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</si>
  <si>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</si>
  <si>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</si>
  <si>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</si>
  <si>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</si>
  <si>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</si>
  <si>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</si>
  <si>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</si>
  <si>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</si>
  <si>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</si>
  <si>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</si>
  <si>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</si>
  <si>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</si>
  <si>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</si>
  <si>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</si>
  <si>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</si>
  <si>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</si>
  <si>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</si>
  <si>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</si>
  <si>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</si>
  <si>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</si>
  <si>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</si>
  <si>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</si>
  <si>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</si>
  <si>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</si>
  <si>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</si>
  <si>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</si>
  <si>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</si>
  <si>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</si>
  <si>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</si>
  <si>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</si>
  <si>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</si>
  <si>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</si>
  <si>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</si>
  <si>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</si>
  <si>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</si>
  <si>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</si>
  <si>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</si>
  <si>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</si>
  <si>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</si>
  <si>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</si>
  <si>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</si>
  <si>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</si>
  <si>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</si>
  <si>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</si>
  <si>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</si>
  <si>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</si>
  <si>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</si>
  <si>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</si>
  <si>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</si>
  <si>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</si>
  <si>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</si>
  <si>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</si>
  <si>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</si>
  <si>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</si>
  <si>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</si>
  <si>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</si>
  <si>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</si>
  <si>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</si>
  <si>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</si>
  <si>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</si>
  <si>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</si>
  <si>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</si>
  <si>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</si>
  <si>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</si>
  <si>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</si>
  <si>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</si>
  <si>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</si>
  <si>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</si>
  <si>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</si>
  <si>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</si>
  <si>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</si>
  <si>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</si>
  <si>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</si>
  <si>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</si>
  <si>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</si>
  <si>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</si>
  <si>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</si>
  <si>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</si>
  <si>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</si>
  <si>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</si>
  <si>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</si>
  <si>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</si>
  <si>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</si>
  <si>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</si>
  <si>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</si>
  <si>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</si>
  <si>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</si>
  <si>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</si>
  <si>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</si>
  <si>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</si>
  <si>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</si>
  <si>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</si>
  <si>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</si>
  <si>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</si>
  <si>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</si>
  <si>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</si>
  <si>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</si>
  <si>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</si>
  <si>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</si>
  <si>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</si>
  <si>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</si>
  <si>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</si>
  <si>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</si>
  <si>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</si>
  <si>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</si>
  <si>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</si>
  <si>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</si>
  <si>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</si>
  <si>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</si>
  <si>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</si>
  <si>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</si>
  <si>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</si>
  <si>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</si>
  <si>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</si>
  <si>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</si>
  <si>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</si>
  <si>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</si>
  <si>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</si>
  <si>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</si>
  <si>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</si>
  <si>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</si>
  <si>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</si>
  <si>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</si>
  <si>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</si>
  <si>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</si>
  <si>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</si>
  <si>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</si>
  <si>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</si>
  <si>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</si>
  <si>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</si>
  <si>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</si>
  <si>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</si>
  <si>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</si>
  <si>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</si>
  <si>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</si>
  <si>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</si>
  <si>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</si>
  <si>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</si>
  <si>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</si>
  <si>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</si>
  <si>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</si>
  <si>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</si>
  <si>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</si>
  <si>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</si>
  <si>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</si>
  <si>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</si>
  <si>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</si>
  <si>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</si>
  <si>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</si>
  <si>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</si>
  <si>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</si>
  <si>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</si>
  <si>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</si>
  <si>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</si>
  <si>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</si>
  <si>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</si>
  <si>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</si>
  <si>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</si>
  <si>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</si>
  <si>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</si>
  <si>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</si>
  <si>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</si>
  <si>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</si>
  <si>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</si>
  <si>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</si>
  <si>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</si>
  <si>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</si>
  <si>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</si>
  <si>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</si>
  <si>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</si>
  <si>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</si>
  <si>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</si>
  <si>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</si>
  <si>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</si>
  <si>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</si>
  <si>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</si>
  <si>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</si>
  <si>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</si>
  <si>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</si>
  <si>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</si>
  <si>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</si>
  <si>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</si>
  <si>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</si>
  <si>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</si>
  <si>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</si>
  <si>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</si>
  <si>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</si>
  <si>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</si>
  <si>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</si>
  <si>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</si>
  <si>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</si>
  <si>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</si>
  <si>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</si>
  <si>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</si>
  <si>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</si>
  <si>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</si>
  <si>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</si>
  <si>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</si>
  <si>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</si>
  <si>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</si>
  <si>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</si>
  <si>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</si>
  <si>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</si>
  <si>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</si>
  <si>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</si>
  <si>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</si>
  <si>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</si>
  <si>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</si>
  <si>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</si>
  <si>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</si>
  <si>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</si>
  <si>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</si>
  <si>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</si>
  <si>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</si>
  <si>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</si>
  <si>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</si>
  <si>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</si>
  <si>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</si>
  <si>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</si>
  <si>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</si>
  <si>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</si>
  <si>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</si>
  <si>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</si>
  <si>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</si>
  <si>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</si>
  <si>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</si>
  <si>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</si>
  <si>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</si>
  <si>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</si>
  <si>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</si>
  <si>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</si>
  <si>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</si>
  <si>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</si>
  <si>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</si>
  <si>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</si>
  <si>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</si>
  <si>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</si>
  <si>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</si>
  <si>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</si>
  <si>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</si>
  <si>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</si>
  <si>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</si>
  <si>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</si>
  <si>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</si>
  <si>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</si>
  <si>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</si>
  <si>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</si>
  <si>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</si>
  <si>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</si>
  <si>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</si>
  <si>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</si>
  <si>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</si>
  <si>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</si>
  <si>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</si>
  <si>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</si>
  <si>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</si>
  <si>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</si>
  <si>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</si>
  <si>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</si>
  <si>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</si>
  <si>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</si>
  <si>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</si>
  <si>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</si>
  <si>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</si>
  <si>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</si>
  <si>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</si>
  <si>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</si>
  <si>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</si>
  <si>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</si>
  <si>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</si>
  <si>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</si>
  <si>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</si>
  <si>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</si>
  <si>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</si>
  <si>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</si>
  <si>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</si>
  <si>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</si>
  <si>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</si>
  <si>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</si>
  <si>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</si>
  <si>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</si>
  <si>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</si>
  <si>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</si>
  <si>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</si>
  <si>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</si>
  <si>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</si>
  <si>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</si>
  <si>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</si>
  <si>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</si>
  <si>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</si>
  <si>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</si>
  <si>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</si>
  <si>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</si>
  <si>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</si>
  <si>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</si>
  <si>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</si>
  <si>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</si>
  <si>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</si>
  <si>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</si>
  <si>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</si>
  <si>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</si>
  <si>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</si>
  <si>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</si>
  <si>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</si>
  <si>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</si>
  <si>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</si>
  <si>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</si>
  <si>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</si>
  <si>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</si>
  <si>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</si>
  <si>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</si>
  <si>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</si>
  <si>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</si>
  <si>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</si>
  <si>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</si>
  <si>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</si>
  <si>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</si>
  <si>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</si>
  <si>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</si>
  <si>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</si>
  <si>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</si>
  <si>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</si>
  <si>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</si>
  <si>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</si>
  <si>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</si>
  <si>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</si>
  <si>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</si>
  <si>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</si>
  <si>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</si>
  <si>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</si>
  <si>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</si>
  <si>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</si>
  <si>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</si>
  <si>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</si>
  <si>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</si>
  <si>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</si>
  <si>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</si>
  <si>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</si>
  <si>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</si>
  <si>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</si>
  <si>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</si>
  <si>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</si>
  <si>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</si>
  <si>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</si>
  <si>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</si>
  <si>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</si>
  <si>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</si>
  <si>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</si>
  <si>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</si>
  <si>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</si>
  <si>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</si>
  <si>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</si>
  <si>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</si>
  <si>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</si>
  <si>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</si>
  <si>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</si>
  <si>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</si>
  <si>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</si>
  <si>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</si>
  <si>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</si>
  <si>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</si>
  <si>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</si>
  <si>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</si>
  <si>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</si>
  <si>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</si>
  <si>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</si>
  <si>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</si>
  <si>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</si>
  <si>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</si>
  <si>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</si>
  <si>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</si>
  <si>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</si>
  <si>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</si>
  <si>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</si>
  <si>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</si>
  <si>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</si>
  <si>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</si>
  <si>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</si>
  <si>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</si>
  <si>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</si>
  <si>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</si>
  <si>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</si>
  <si>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</si>
  <si>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</si>
  <si>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</si>
  <si>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</si>
  <si>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</si>
  <si>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</si>
  <si>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</si>
  <si>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</si>
  <si>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</si>
  <si>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</si>
  <si>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</si>
  <si>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</si>
  <si>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</si>
  <si>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</si>
  <si>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</si>
  <si>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</si>
  <si>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</si>
  <si>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</si>
  <si>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</si>
  <si>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</si>
  <si>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</si>
  <si>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</si>
  <si>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</si>
  <si>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</si>
  <si>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</si>
  <si>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</si>
  <si>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</si>
  <si>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</si>
  <si>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</si>
  <si>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</si>
  <si>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</si>
  <si>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</si>
  <si>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</si>
  <si>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</si>
  <si>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</si>
  <si>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</si>
  <si>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</si>
  <si>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</si>
  <si>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</si>
  <si>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</si>
  <si>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</si>
  <si>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</si>
  <si>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</si>
  <si>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</si>
  <si>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</si>
  <si>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</si>
  <si>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</si>
  <si>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</si>
  <si>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</si>
  <si>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</si>
  <si>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</si>
  <si>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</si>
  <si>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</si>
  <si>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</si>
  <si>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</si>
  <si>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</si>
  <si>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</si>
  <si>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</si>
  <si>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</si>
  <si>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</si>
  <si>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</si>
  <si>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</si>
  <si>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</si>
  <si>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</si>
  <si>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</si>
  <si>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</si>
  <si>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</si>
  <si>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</si>
  <si>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</si>
  <si>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</si>
  <si>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</si>
  <si>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</si>
  <si>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</si>
  <si>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</si>
  <si>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</si>
  <si>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</si>
  <si>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</si>
  <si>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</si>
  <si>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</si>
  <si>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</si>
  <si>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</si>
  <si>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</si>
  <si>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</si>
  <si>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</si>
  <si>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</si>
  <si>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</si>
  <si>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</si>
  <si>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</si>
  <si>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</si>
  <si>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</si>
  <si>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</si>
  <si>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</si>
  <si>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</si>
  <si>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</si>
  <si>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</si>
  <si>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</si>
  <si>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</si>
  <si>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</si>
  <si>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</si>
  <si>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</si>
  <si>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</si>
  <si>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</si>
  <si>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</si>
  <si>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</si>
  <si>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</si>
  <si>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</si>
  <si>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</si>
  <si>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</si>
  <si>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</si>
  <si>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</si>
  <si>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</si>
  <si>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</si>
  <si>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</si>
  <si>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</si>
  <si>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</si>
  <si>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</si>
  <si>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</si>
  <si>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</si>
  <si>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</si>
  <si>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</si>
  <si>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</si>
  <si>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</si>
  <si>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</si>
  <si>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</si>
  <si>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</si>
  <si>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</si>
  <si>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</si>
  <si>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</si>
  <si>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</si>
  <si>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</si>
  <si>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</si>
  <si>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</si>
  <si>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</si>
  <si>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</si>
  <si>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</si>
  <si>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</si>
  <si>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</si>
  <si>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</si>
  <si>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</si>
  <si>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</si>
  <si>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</si>
  <si>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</si>
  <si>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</si>
  <si>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</si>
  <si>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</si>
  <si>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</si>
  <si>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</si>
  <si>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</si>
  <si>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</si>
  <si>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</si>
  <si>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</si>
  <si>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</si>
  <si>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</si>
  <si>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</si>
  <si>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</si>
  <si>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</si>
  <si>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</si>
  <si>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</si>
  <si>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</si>
  <si>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</si>
  <si>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</si>
  <si>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</si>
  <si>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</si>
  <si>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</si>
  <si>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</si>
  <si>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</si>
  <si>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</si>
  <si>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</si>
  <si>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</si>
  <si>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</si>
  <si>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</si>
  <si>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</si>
  <si>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</si>
  <si>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</si>
  <si>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</si>
  <si>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</si>
  <si>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</si>
  <si>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</si>
  <si>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</si>
  <si>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</si>
  <si>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</si>
  <si>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</si>
  <si>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</si>
  <si>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</si>
  <si>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</si>
  <si>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</si>
  <si>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</si>
  <si>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</si>
  <si>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</si>
  <si>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</si>
  <si>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</si>
  <si>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</si>
  <si>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</si>
  <si>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</si>
  <si>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</si>
  <si>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</si>
  <si>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</si>
  <si>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</si>
  <si>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</si>
  <si>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</si>
  <si>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</si>
  <si>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</si>
  <si>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</si>
  <si>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</si>
  <si>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</si>
  <si>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</si>
  <si>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</si>
  <si>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</si>
  <si>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</si>
  <si>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</si>
  <si>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</si>
  <si>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</si>
  <si>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</si>
  <si>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</si>
  <si>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</si>
  <si>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</si>
  <si>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</si>
  <si>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</si>
  <si>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</si>
  <si>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</si>
  <si>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</si>
  <si>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</si>
  <si>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</si>
  <si>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</si>
  <si>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</si>
  <si>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</si>
  <si>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</si>
  <si>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</si>
  <si>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</si>
  <si>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</si>
  <si>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</si>
  <si>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</si>
  <si>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</si>
  <si>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</si>
  <si>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</si>
  <si>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</si>
  <si>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</si>
  <si>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</si>
  <si>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</si>
  <si>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</si>
  <si>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</si>
  <si>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</si>
  <si>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</si>
  <si>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</si>
  <si>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</si>
  <si>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</si>
  <si>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</si>
  <si>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</si>
  <si>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</si>
  <si>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</si>
  <si>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</si>
  <si>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</si>
  <si>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</si>
  <si>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</si>
  <si>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</si>
  <si>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</si>
  <si>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</si>
  <si>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</si>
  <si>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</si>
  <si>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</si>
  <si>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</si>
  <si>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</si>
  <si>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</si>
  <si>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</si>
  <si>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</si>
  <si>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</si>
  <si>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</si>
  <si>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</si>
  <si>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</si>
  <si>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</si>
  <si>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</si>
  <si>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</si>
  <si>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</si>
  <si>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</si>
  <si>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</si>
  <si>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</si>
  <si>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</si>
  <si>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</si>
  <si>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</si>
  <si>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</si>
  <si>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</si>
  <si>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</si>
  <si>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</si>
  <si>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</si>
  <si>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</si>
  <si>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</si>
  <si>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</si>
  <si>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</si>
  <si>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</si>
  <si>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</si>
  <si>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</si>
  <si>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</si>
  <si>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</si>
  <si>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</si>
  <si>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</si>
  <si>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</si>
  <si>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</si>
  <si>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</si>
  <si>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</si>
  <si>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</si>
  <si>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</si>
  <si>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</si>
  <si>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</si>
  <si>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</si>
  <si>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</si>
  <si>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</si>
  <si>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</si>
  <si>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</si>
  <si>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</si>
  <si>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</si>
  <si>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</si>
  <si>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</si>
  <si>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</si>
  <si>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</si>
  <si>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</si>
  <si>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</si>
  <si>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</si>
  <si>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</si>
  <si>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</si>
  <si>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</si>
  <si>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</si>
  <si>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</si>
  <si>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</si>
  <si>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</si>
  <si>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</si>
  <si>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</si>
  <si>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</si>
  <si>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</si>
  <si>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</si>
  <si>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</si>
  <si>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</si>
  <si>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</si>
  <si>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</si>
  <si>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</si>
  <si>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</si>
  <si>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</si>
  <si>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</si>
  <si>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</si>
  <si>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</si>
  <si>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</si>
  <si>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</si>
  <si>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</si>
  <si>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</si>
  <si>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</si>
  <si>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</si>
  <si>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</si>
  <si>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</si>
  <si>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</si>
  <si>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</si>
  <si>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</si>
  <si>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</si>
  <si>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</si>
  <si>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</si>
  <si>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</si>
  <si>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</si>
  <si>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</si>
  <si>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</si>
  <si>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</si>
  <si>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</si>
  <si>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</si>
  <si>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</si>
  <si>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</si>
  <si>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</si>
  <si>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</si>
  <si>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</si>
  <si>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</si>
  <si>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</si>
  <si>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</si>
  <si>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</si>
  <si>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</si>
  <si>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</si>
  <si>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</si>
  <si>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</si>
  <si>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</si>
  <si>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</si>
  <si>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</si>
  <si>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</si>
  <si>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</si>
  <si>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</si>
  <si>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</si>
  <si>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</si>
  <si>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</si>
  <si>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</si>
  <si>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</si>
  <si>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</si>
  <si>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</si>
  <si>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</si>
  <si>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</si>
  <si>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</si>
  <si>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</si>
  <si>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</si>
  <si>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</si>
  <si>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</si>
  <si>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</si>
  <si>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</si>
  <si>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</si>
  <si>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</si>
  <si>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</si>
  <si>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</si>
  <si>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</si>
  <si>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</si>
  <si>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</si>
  <si>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</si>
  <si>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</si>
  <si>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</si>
  <si>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</si>
  <si>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</si>
  <si>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</si>
  <si>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</si>
  <si>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</si>
  <si>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</si>
  <si>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</si>
  <si>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</si>
  <si>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</si>
  <si>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</si>
  <si>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</si>
  <si>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</si>
  <si>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</si>
  <si>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</si>
  <si>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</si>
  <si>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</si>
  <si>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</si>
  <si>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</si>
  <si>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</si>
  <si>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</si>
  <si>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</si>
  <si>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</si>
  <si>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</si>
  <si>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</si>
  <si>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</si>
  <si>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</si>
  <si>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</si>
  <si>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</si>
  <si>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</si>
  <si>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</si>
  <si>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</si>
  <si>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</si>
  <si>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</si>
  <si>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</si>
  <si>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</si>
  <si>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</si>
  <si>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</si>
  <si>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</si>
  <si>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</si>
  <si>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</si>
  <si>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</si>
  <si>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</si>
  <si>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</si>
  <si>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</si>
  <si>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</si>
  <si>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</si>
  <si>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</si>
  <si>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</si>
  <si>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</si>
  <si>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</si>
  <si>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</si>
  <si>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</si>
  <si>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</si>
  <si>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</si>
  <si>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</si>
  <si>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</si>
  <si>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</si>
  <si>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</si>
  <si>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</si>
  <si>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</si>
  <si>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</si>
  <si>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</si>
  <si>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</si>
  <si>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</si>
  <si>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</si>
  <si>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</si>
  <si>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</si>
  <si>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</si>
  <si>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</si>
  <si>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</si>
  <si>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</si>
  <si>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</si>
  <si>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</si>
  <si>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</si>
  <si>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</si>
  <si>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</si>
  <si>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</si>
  <si>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</si>
  <si>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</si>
  <si>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</si>
  <si>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</si>
  <si>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</si>
  <si>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</si>
  <si>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</si>
  <si>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</si>
  <si>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</si>
  <si>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</si>
  <si>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</si>
  <si>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</si>
  <si>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</si>
  <si>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</si>
  <si>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</si>
  <si>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</si>
  <si>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</si>
  <si>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</si>
  <si>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</si>
  <si>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</si>
  <si>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</si>
  <si>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</si>
  <si>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</si>
  <si>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</si>
  <si>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</si>
  <si>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</si>
  <si>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</si>
  <si>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</si>
  <si>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</si>
  <si>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</si>
  <si>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</si>
  <si>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</si>
  <si>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</si>
  <si>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</si>
  <si>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</si>
  <si>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</si>
  <si>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</si>
  <si>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</si>
  <si>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</si>
  <si>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</si>
  <si>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</si>
  <si>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</si>
  <si>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</si>
  <si>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</si>
  <si>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</si>
  <si>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</si>
  <si>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</si>
  <si>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</si>
  <si>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</si>
  <si>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</si>
  <si>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</si>
  <si>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</si>
  <si>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</si>
  <si>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</si>
  <si>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</si>
  <si>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</si>
  <si>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</si>
  <si>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</si>
  <si>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</si>
  <si>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</si>
  <si>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</si>
  <si>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</si>
  <si>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</si>
  <si>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</si>
  <si>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</si>
  <si>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</si>
  <si>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</si>
  <si>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</si>
  <si>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</si>
  <si>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</si>
  <si>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</si>
  <si>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</si>
  <si>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</si>
  <si>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</si>
  <si>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</si>
  <si>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</si>
  <si>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</si>
  <si>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</si>
  <si>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</si>
  <si>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</si>
  <si>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</si>
  <si>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</si>
  <si>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</si>
  <si>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</si>
  <si>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</si>
  <si>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</si>
  <si>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</si>
  <si>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</si>
  <si>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</si>
  <si>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</si>
  <si>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</si>
  <si>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</si>
  <si>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</si>
  <si>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</si>
  <si>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</si>
  <si>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</si>
  <si>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</si>
  <si>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</si>
  <si>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</si>
  <si>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</si>
  <si>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</si>
  <si>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</si>
  <si>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</si>
  <si>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</si>
  <si>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</si>
  <si>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</si>
  <si>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</si>
  <si>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</si>
  <si>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</si>
  <si>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</si>
  <si>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</si>
  <si>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</si>
  <si>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</si>
  <si>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</si>
  <si>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</si>
  <si>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</si>
  <si>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</si>
  <si>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</si>
  <si>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</si>
  <si>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</si>
  <si>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</si>
  <si>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</si>
  <si>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</si>
  <si>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</si>
  <si>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</si>
  <si>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</si>
  <si>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</si>
  <si>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</si>
  <si>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</si>
  <si>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</si>
  <si>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</si>
  <si>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</si>
  <si>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</si>
  <si>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</si>
  <si>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</si>
  <si>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</si>
  <si>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</si>
  <si>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</si>
  <si>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</si>
  <si>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</si>
  <si>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</si>
  <si>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</si>
  <si>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</si>
  <si>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</si>
  <si>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</si>
  <si>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</si>
  <si>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</si>
  <si>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</si>
  <si>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</si>
  <si>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</si>
  <si>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</si>
  <si>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</si>
  <si>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</si>
  <si>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</si>
  <si>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</si>
  <si>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</si>
  <si>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</si>
  <si>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</si>
  <si>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</si>
  <si>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</si>
  <si>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</si>
  <si>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</si>
  <si>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</si>
  <si>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</si>
  <si>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</si>
  <si>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</si>
  <si>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</si>
  <si>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</si>
  <si>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</si>
  <si>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</si>
  <si>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</si>
  <si>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</si>
  <si>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</si>
  <si>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</si>
  <si>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</si>
  <si>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</si>
  <si>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</si>
  <si>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</si>
  <si>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</si>
  <si>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</si>
  <si>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</si>
  <si>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</si>
  <si>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</si>
  <si>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</si>
  <si>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</si>
  <si>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</si>
  <si>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</si>
  <si>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</si>
  <si>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</si>
  <si>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</si>
  <si>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</si>
  <si>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</si>
  <si>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</si>
  <si>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</si>
  <si>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</si>
  <si>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</si>
  <si>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</si>
  <si>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</si>
  <si>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</si>
  <si>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</si>
  <si>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</si>
  <si>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</si>
  <si>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</si>
  <si>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</si>
  <si>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</si>
  <si>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</si>
  <si>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</si>
  <si>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</si>
  <si>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</si>
  <si>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</si>
  <si>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</si>
  <si>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</si>
  <si>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</si>
  <si>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</si>
  <si>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</si>
  <si>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</si>
  <si>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</si>
  <si>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</si>
  <si>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</si>
  <si>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</si>
  <si>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</si>
  <si>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</si>
  <si>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</si>
  <si>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</si>
  <si>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</si>
  <si>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</si>
  <si>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</si>
  <si>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</si>
  <si>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</si>
  <si>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</si>
  <si>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</si>
  <si>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</si>
  <si>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</si>
  <si>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</si>
  <si>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</si>
  <si>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</si>
  <si>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</si>
  <si>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</si>
  <si>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</si>
  <si>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</si>
  <si>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</si>
  <si>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</si>
  <si>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</si>
  <si>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</si>
  <si>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</si>
  <si>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</si>
  <si>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</si>
  <si>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</si>
  <si>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</si>
  <si>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</si>
  <si>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</si>
  <si>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</si>
  <si>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</si>
  <si>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</si>
  <si>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</si>
  <si>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</si>
  <si>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</si>
  <si>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</si>
  <si>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</si>
  <si>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</si>
  <si>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</si>
  <si>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</si>
  <si>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</si>
  <si>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</si>
  <si>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</si>
  <si>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</si>
  <si>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</si>
  <si>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</si>
  <si>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</si>
  <si>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</si>
  <si>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</si>
  <si>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</si>
  <si>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</si>
  <si>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</si>
  <si>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</si>
  <si>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</si>
  <si>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</si>
  <si>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</si>
  <si>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</si>
  <si>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</si>
  <si>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</si>
  <si>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</si>
  <si>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</si>
  <si>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</si>
  <si>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</si>
  <si>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</si>
  <si>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</si>
  <si>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</si>
  <si>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</si>
  <si>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</si>
  <si>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</si>
  <si>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</si>
  <si>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</si>
  <si>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</si>
  <si>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</si>
  <si>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</si>
  <si>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</si>
  <si>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</si>
  <si>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</si>
  <si>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</si>
  <si>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</si>
  <si>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</si>
  <si>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</si>
  <si>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</si>
  <si>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</si>
  <si>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</si>
  <si>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</si>
  <si>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</si>
  <si>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</si>
  <si>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</si>
  <si>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</si>
  <si>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</si>
  <si>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</si>
  <si>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</si>
  <si>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</si>
  <si>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</si>
  <si>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</si>
  <si>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</si>
  <si>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</si>
  <si>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</si>
  <si>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</si>
  <si>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</si>
  <si>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</si>
  <si>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</si>
  <si>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</si>
  <si>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</si>
  <si>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</si>
  <si>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</si>
  <si>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</si>
  <si>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</si>
  <si>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</si>
  <si>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</si>
  <si>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</si>
  <si>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</si>
  <si>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</si>
  <si>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</si>
  <si>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</si>
  <si>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</si>
  <si>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</si>
  <si>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</si>
  <si>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</si>
  <si>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</si>
  <si>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</si>
  <si>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</si>
  <si>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</si>
  <si>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</si>
  <si>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</si>
  <si>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</si>
  <si>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</si>
  <si>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</si>
  <si>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</si>
  <si>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</si>
  <si>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</si>
  <si>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</si>
  <si>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</si>
  <si>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</si>
  <si>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</si>
  <si>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</si>
  <si>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</si>
  <si>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</si>
  <si>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</si>
  <si>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</si>
  <si>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</si>
  <si>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</si>
  <si>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</si>
  <si>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</si>
  <si>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</si>
  <si>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</si>
  <si>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</si>
  <si>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</si>
  <si>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</si>
  <si>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</si>
  <si>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</si>
  <si>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</si>
  <si>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</si>
  <si>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</si>
  <si>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</si>
  <si>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</si>
  <si>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</si>
  <si>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</si>
  <si>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</si>
  <si>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</si>
  <si>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</si>
  <si>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</si>
  <si>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</si>
  <si>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</si>
  <si>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</si>
  <si>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</si>
  <si>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</si>
  <si>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</si>
  <si>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</si>
  <si>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</si>
  <si>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</si>
  <si>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</si>
  <si>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</si>
  <si>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</si>
  <si>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</si>
  <si>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</si>
  <si>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</si>
  <si>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</si>
  <si>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</si>
  <si>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</si>
  <si>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</si>
  <si>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</si>
  <si>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</si>
  <si>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</si>
  <si>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</si>
  <si>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</si>
  <si>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</si>
  <si>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</si>
  <si>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</si>
  <si>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</si>
  <si>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</si>
  <si>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</si>
  <si>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</si>
  <si>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</si>
  <si>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</si>
  <si>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</si>
  <si>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</si>
  <si>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</si>
  <si>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</si>
  <si>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</si>
  <si>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</si>
  <si>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</si>
  <si>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</si>
  <si>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</si>
  <si>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</si>
  <si>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</si>
  <si>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</si>
  <si>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</si>
  <si>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</si>
  <si>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</si>
  <si>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</si>
  <si>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</si>
  <si>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</si>
  <si>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</si>
  <si>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</si>
  <si>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</si>
  <si>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</si>
  <si>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</si>
  <si>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</si>
  <si>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</si>
  <si>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</si>
  <si>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</si>
  <si>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</si>
  <si>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</si>
  <si>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</si>
  <si>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</si>
  <si>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</si>
  <si>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</si>
  <si>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</si>
  <si>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</si>
  <si>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</si>
  <si>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</si>
  <si>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</si>
  <si>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</si>
  <si>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</si>
  <si>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</si>
  <si>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</si>
  <si>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</si>
  <si>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</si>
  <si>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</si>
  <si>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</si>
  <si>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</si>
  <si>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</si>
  <si>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</si>
  <si>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</si>
  <si>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</si>
  <si>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</si>
  <si>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</si>
  <si>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</si>
  <si>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</si>
  <si>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</si>
  <si>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</si>
  <si>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</si>
  <si>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</si>
  <si>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</si>
  <si>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</si>
  <si>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</si>
  <si>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</si>
  <si>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</si>
  <si>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</si>
  <si>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</si>
  <si>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</si>
  <si>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</si>
  <si>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</si>
  <si>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</si>
  <si>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</si>
  <si>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</si>
  <si>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</si>
  <si>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</si>
  <si>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</si>
  <si>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</si>
  <si>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</si>
  <si>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</si>
  <si>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</si>
  <si>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</si>
  <si>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</si>
  <si>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</si>
  <si>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</si>
  <si>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</si>
  <si>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</si>
  <si>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</si>
  <si>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</si>
  <si>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</si>
  <si>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</si>
  <si>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</si>
  <si>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</si>
  <si>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</si>
  <si>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</si>
  <si>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</si>
  <si>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</si>
  <si>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</si>
  <si>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</si>
  <si>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</si>
  <si>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</si>
  <si>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</si>
  <si>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</si>
  <si>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</si>
  <si>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</si>
  <si>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</si>
  <si>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</si>
  <si>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</si>
  <si>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</si>
  <si>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</si>
  <si>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</si>
  <si>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</si>
  <si>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</si>
  <si>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</si>
  <si>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</si>
  <si>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</si>
  <si>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</si>
  <si>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</si>
  <si>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</si>
  <si>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</si>
  <si>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</si>
  <si>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</si>
  <si>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</si>
  <si>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</si>
  <si>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</si>
  <si>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</si>
  <si>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</si>
  <si>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</si>
  <si>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</si>
  <si>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</si>
  <si>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</si>
  <si>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</si>
  <si>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</si>
  <si>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</si>
  <si>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</si>
  <si>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</si>
  <si>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</si>
  <si>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</si>
  <si>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</si>
  <si>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</si>
  <si>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</si>
  <si>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</si>
  <si>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</si>
  <si>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</si>
  <si>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</si>
  <si>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</si>
  <si>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</si>
  <si>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</si>
  <si>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</si>
  <si>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</si>
  <si>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</si>
  <si>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</si>
  <si>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</si>
  <si>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</si>
  <si>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</si>
  <si>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</si>
  <si>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</si>
  <si>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</si>
  <si>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</si>
  <si>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</si>
  <si>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</si>
  <si>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</si>
  <si>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</si>
  <si>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</si>
  <si>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</si>
  <si>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</si>
  <si>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</si>
  <si>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</si>
  <si>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</si>
  <si>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</si>
  <si>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</si>
  <si>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</si>
  <si>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</si>
  <si>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</si>
  <si>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</si>
  <si>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</si>
  <si>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</si>
  <si>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</si>
  <si>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</si>
  <si>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</si>
  <si>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</si>
  <si>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</si>
  <si>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</si>
  <si>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</si>
  <si>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</si>
  <si>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</si>
  <si>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</si>
  <si>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</si>
  <si>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</si>
  <si>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</si>
  <si>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</si>
  <si>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</si>
  <si>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</si>
  <si>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</si>
  <si>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</si>
  <si>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</si>
  <si>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</si>
  <si>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</si>
  <si>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</si>
  <si>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</si>
  <si>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</si>
  <si>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</si>
  <si>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</si>
  <si>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</si>
  <si>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</si>
  <si>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</si>
  <si>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</si>
  <si>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</si>
  <si>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</si>
  <si>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</si>
  <si>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</si>
  <si>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</si>
  <si>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</si>
  <si>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</si>
  <si>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</si>
  <si>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</si>
  <si>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</si>
  <si>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</si>
  <si>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</si>
  <si>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</si>
  <si>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</si>
  <si>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</si>
  <si>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</si>
  <si>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</si>
  <si>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</si>
  <si>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</si>
  <si>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</si>
  <si>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</si>
  <si>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</si>
  <si>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</si>
  <si>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</si>
  <si>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</si>
  <si>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</si>
  <si>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</si>
  <si>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</si>
  <si>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</si>
  <si>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</si>
  <si>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</si>
  <si>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</si>
  <si>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</si>
  <si>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</si>
  <si>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</si>
  <si>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</si>
  <si>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</si>
  <si>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</si>
  <si>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</si>
  <si>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</si>
  <si>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</si>
  <si>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</si>
  <si>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</si>
  <si>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</si>
  <si>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</si>
  <si>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</si>
  <si>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</si>
  <si>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</si>
  <si>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</si>
  <si>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</si>
  <si>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</si>
  <si>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</si>
  <si>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</si>
  <si>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</si>
  <si>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</si>
  <si>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</si>
  <si>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</si>
  <si>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</si>
  <si>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</si>
  <si>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</si>
  <si>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</si>
  <si>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</si>
  <si>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</si>
  <si>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</si>
  <si>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</si>
  <si>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</si>
  <si>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</si>
  <si>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</si>
  <si>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</si>
  <si>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</si>
  <si>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</si>
  <si>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</si>
  <si>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</si>
  <si>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</si>
  <si>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</si>
  <si>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</si>
  <si>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</si>
  <si>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</si>
  <si>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</si>
  <si>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</si>
  <si>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</si>
  <si>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</si>
  <si>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</si>
  <si>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</si>
  <si>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</si>
  <si>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</si>
  <si>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</si>
  <si>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</si>
  <si>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</si>
  <si>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</si>
  <si>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</si>
  <si>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</si>
  <si>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</si>
  <si>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</si>
  <si>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</si>
  <si>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</si>
  <si>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</si>
  <si>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</si>
  <si>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</si>
  <si>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</si>
  <si>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</si>
  <si>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</si>
  <si>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</si>
  <si>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</si>
  <si>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</si>
  <si>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</si>
  <si>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</si>
  <si>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</si>
  <si>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</si>
  <si>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</si>
  <si>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</si>
  <si>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</si>
  <si>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</si>
  <si>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</si>
  <si>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</si>
  <si>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</si>
  <si>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</si>
  <si>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</si>
  <si>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</si>
  <si>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</si>
  <si>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</si>
  <si>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</si>
  <si>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</si>
  <si>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</si>
  <si>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</si>
  <si>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</si>
  <si>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</si>
  <si>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</si>
  <si>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</si>
  <si>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</si>
  <si>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</si>
  <si>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</si>
  <si>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</si>
  <si>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</si>
  <si>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</si>
  <si>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</si>
  <si>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</si>
  <si>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</si>
  <si>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</si>
  <si>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</si>
  <si>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</si>
  <si>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</si>
  <si>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</si>
  <si>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</si>
  <si>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</si>
  <si>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</si>
  <si>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</si>
  <si>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</si>
  <si>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</si>
  <si>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</si>
  <si>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</si>
  <si>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</si>
  <si>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</si>
  <si>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</si>
  <si>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</si>
  <si>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</si>
  <si>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</si>
  <si>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</si>
  <si>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</si>
  <si>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</si>
  <si>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</si>
  <si>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</si>
  <si>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</si>
  <si>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</si>
  <si>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</si>
  <si>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</si>
  <si>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</si>
  <si>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</si>
  <si>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</si>
  <si>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</si>
  <si>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</si>
  <si>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</si>
  <si>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</si>
  <si>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</si>
  <si>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</si>
  <si>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</si>
  <si>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</si>
  <si>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</si>
  <si>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</si>
  <si>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</si>
  <si>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</si>
  <si>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</si>
  <si>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</si>
  <si>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</si>
  <si>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</si>
  <si>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</si>
  <si>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</si>
  <si>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</si>
  <si>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</si>
  <si>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</si>
  <si>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</si>
  <si>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</si>
  <si>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</si>
  <si>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</si>
  <si>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</si>
  <si>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</si>
  <si>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</si>
  <si>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</si>
  <si>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</si>
  <si>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</si>
  <si>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</si>
  <si>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</si>
  <si>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</si>
  <si>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</si>
  <si>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</si>
  <si>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</si>
  <si>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</si>
  <si>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</si>
  <si>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</si>
  <si>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</si>
  <si>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</si>
  <si>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</si>
  <si>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</si>
  <si>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</si>
  <si>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</si>
  <si>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</si>
  <si>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</si>
  <si>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</si>
  <si>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</si>
  <si>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</si>
  <si>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</si>
  <si>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</si>
  <si>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</si>
  <si>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</si>
  <si>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</si>
  <si>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</si>
  <si>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</si>
  <si>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</si>
  <si>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</si>
  <si>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</si>
  <si>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</si>
  <si>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</si>
  <si>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</si>
  <si>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</si>
  <si>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</si>
  <si>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</si>
  <si>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</si>
  <si>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</si>
  <si>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</si>
  <si>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</si>
  <si>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</si>
  <si>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</si>
  <si>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</si>
  <si>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</si>
  <si>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</si>
  <si>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</si>
  <si>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</si>
  <si>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</si>
  <si>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</si>
  <si>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</si>
  <si>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</si>
  <si>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</si>
  <si>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</si>
  <si>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</si>
  <si>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</si>
  <si>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</si>
  <si>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</si>
  <si>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</si>
  <si>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</si>
  <si>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</si>
  <si>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</si>
  <si>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</si>
  <si>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</si>
  <si>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</si>
  <si>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</si>
  <si>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</si>
  <si>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</si>
  <si>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</si>
  <si>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</si>
  <si>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</si>
  <si>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</si>
  <si>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</si>
  <si>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</si>
  <si>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</si>
  <si>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</si>
  <si>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</si>
  <si>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</si>
  <si>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</si>
  <si>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</si>
  <si>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</si>
  <si>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</si>
  <si>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</si>
  <si>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</si>
  <si>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</si>
  <si>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</si>
  <si>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</si>
  <si>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</si>
  <si>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</si>
  <si>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</si>
  <si>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</si>
  <si>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</si>
  <si>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</si>
  <si>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</si>
  <si>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</si>
  <si>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</si>
  <si>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</si>
  <si>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</si>
  <si>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</si>
  <si>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</si>
  <si>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</si>
  <si>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</si>
  <si>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</si>
  <si>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</si>
  <si>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</si>
  <si>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</si>
  <si>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</si>
  <si>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</si>
  <si>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</si>
  <si>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</si>
  <si>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</si>
  <si>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</si>
  <si>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</si>
  <si>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</si>
  <si>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</si>
  <si>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</si>
  <si>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</si>
  <si>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</si>
  <si>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</si>
  <si>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</si>
  <si>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</si>
  <si>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</si>
  <si>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</si>
  <si>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</si>
  <si>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</si>
  <si>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</si>
  <si>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</si>
  <si>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</si>
  <si>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</si>
  <si>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</si>
  <si>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</si>
  <si>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</si>
  <si>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</si>
  <si>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</si>
  <si>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</si>
  <si>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</si>
  <si>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</si>
  <si>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</si>
  <si>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</si>
  <si>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</si>
  <si>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</si>
  <si>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</si>
  <si>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</si>
  <si>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</si>
  <si>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</si>
  <si>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</si>
  <si>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</si>
  <si>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</si>
  <si>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</si>
  <si>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</si>
  <si>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</si>
  <si>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</si>
  <si>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</si>
  <si>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</si>
  <si>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</si>
  <si>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</si>
  <si>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</si>
  <si>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</si>
  <si>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</si>
  <si>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</si>
  <si>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</si>
  <si>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</si>
  <si>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</si>
  <si>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</si>
  <si>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</si>
  <si>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</si>
  <si>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</si>
  <si>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</si>
  <si>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</si>
  <si>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</si>
  <si>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</si>
  <si>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</si>
  <si>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</si>
  <si>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</si>
  <si>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</si>
  <si>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</si>
  <si>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</si>
  <si>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</si>
  <si>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</si>
  <si>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</si>
  <si>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</si>
  <si>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</si>
  <si>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</si>
  <si>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</si>
  <si>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</si>
  <si>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</si>
  <si>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</si>
  <si>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</si>
  <si>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</si>
  <si>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</si>
  <si>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</si>
  <si>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</si>
  <si>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</si>
  <si>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</si>
  <si>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</si>
  <si>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</si>
  <si>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</si>
  <si>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</si>
  <si>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</si>
  <si>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</si>
  <si>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</si>
  <si>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</si>
  <si>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</si>
  <si>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</si>
  <si>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</si>
  <si>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</si>
  <si>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</si>
  <si>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</si>
  <si>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</si>
  <si>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</si>
  <si>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</si>
  <si>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</si>
  <si>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</si>
  <si>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</si>
  <si>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</si>
  <si>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</si>
  <si>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</si>
  <si>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</si>
  <si>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</si>
  <si>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</si>
  <si>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</si>
  <si>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</si>
  <si>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</si>
  <si>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</si>
  <si>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</si>
  <si>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</si>
  <si>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</si>
  <si>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</si>
  <si>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</si>
  <si>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</si>
  <si>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</si>
  <si>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</si>
  <si>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</si>
  <si>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</si>
  <si>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</si>
  <si>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</si>
  <si>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</si>
  <si>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</si>
  <si>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</si>
  <si>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</si>
  <si>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</si>
  <si>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</si>
  <si>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</si>
  <si>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</si>
  <si>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</si>
  <si>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</si>
  <si>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</si>
  <si>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</si>
  <si>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</si>
  <si>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</si>
  <si>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</si>
  <si>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</si>
  <si>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</si>
  <si>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</si>
  <si>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</si>
  <si>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</si>
  <si>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</si>
  <si>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</si>
  <si>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</si>
  <si>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</si>
  <si>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</si>
  <si>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</si>
  <si>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</si>
  <si>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</si>
  <si>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</si>
  <si>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</si>
  <si>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</si>
  <si>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</si>
  <si>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</si>
  <si>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</si>
  <si>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</si>
  <si>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</si>
  <si>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</si>
  <si>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</si>
  <si>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</si>
  <si>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</si>
  <si>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</si>
  <si>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</si>
  <si>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</si>
  <si>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</si>
  <si>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</si>
  <si>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</si>
  <si>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</si>
  <si>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</si>
  <si>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</si>
  <si>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</si>
  <si>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</si>
  <si>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</si>
  <si>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</si>
  <si>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</si>
  <si>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</si>
  <si>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</si>
  <si>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</si>
  <si>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</si>
  <si>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</si>
  <si>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</si>
  <si>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</si>
  <si>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</si>
  <si>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</si>
  <si>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</si>
  <si>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</si>
  <si>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</si>
  <si>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</si>
  <si>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</si>
  <si>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</si>
  <si>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</si>
  <si>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</si>
  <si>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</si>
  <si>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</si>
  <si>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</si>
  <si>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</si>
  <si>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</si>
  <si>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</si>
  <si>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</si>
  <si>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</si>
  <si>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</si>
  <si>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</si>
  <si>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</si>
  <si>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</si>
  <si>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</si>
  <si>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</si>
  <si>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</si>
  <si>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</si>
  <si>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</si>
  <si>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</si>
  <si>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</si>
  <si>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</si>
  <si>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</si>
  <si>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</si>
  <si>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</si>
  <si>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</si>
  <si>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</si>
  <si>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</si>
  <si>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</si>
  <si>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</si>
  <si>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</si>
  <si>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</si>
  <si>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</si>
  <si>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</si>
  <si>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</si>
  <si>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</si>
  <si>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</si>
  <si>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</si>
  <si>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</si>
  <si>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</si>
  <si>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</si>
  <si>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</si>
  <si>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</si>
  <si>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</si>
  <si>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</si>
  <si>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</si>
  <si>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</si>
  <si>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</si>
  <si>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</si>
  <si>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</si>
  <si>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</si>
  <si>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</si>
  <si>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</si>
  <si>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</si>
  <si>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</si>
  <si>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</si>
  <si>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</si>
  <si>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</si>
  <si>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</si>
  <si>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</si>
  <si>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</si>
  <si>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</si>
  <si>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</si>
  <si>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</si>
  <si>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</si>
  <si>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</si>
  <si>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</si>
  <si>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</si>
  <si>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</si>
  <si>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</si>
  <si>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</si>
  <si>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</si>
  <si>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</si>
  <si>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</si>
  <si>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</si>
  <si>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</si>
  <si>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</si>
  <si>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</si>
  <si>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</si>
  <si>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</si>
  <si>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</si>
  <si>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</si>
  <si>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</si>
  <si>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</si>
  <si>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</si>
  <si>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</si>
  <si>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</si>
  <si>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</si>
  <si>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</si>
  <si>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</si>
  <si>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</si>
  <si>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</si>
  <si>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</si>
  <si>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</si>
  <si>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</si>
  <si>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</si>
  <si>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</si>
  <si>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</si>
  <si>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</si>
  <si>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</si>
  <si>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</si>
  <si>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</si>
  <si>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</si>
  <si>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</si>
  <si>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</si>
  <si>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</si>
  <si>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</si>
  <si>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</si>
  <si>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</si>
  <si>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</si>
  <si>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</si>
  <si>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</si>
  <si>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</si>
  <si>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</si>
  <si>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</si>
  <si>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</si>
  <si>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</si>
  <si>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</si>
  <si>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</si>
  <si>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</si>
  <si>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</si>
  <si>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</si>
  <si>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</si>
  <si>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</si>
  <si>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</si>
  <si>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</si>
  <si>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</si>
  <si>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</si>
  <si>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</si>
  <si>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</si>
  <si>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</si>
  <si>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</si>
  <si>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</si>
  <si>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</si>
  <si>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</si>
  <si>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</si>
  <si>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</si>
  <si>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</si>
  <si>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</si>
  <si>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</si>
  <si>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</si>
  <si>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</si>
  <si>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</si>
  <si>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</si>
  <si>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</si>
  <si>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</si>
  <si>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</si>
  <si>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</si>
  <si>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</si>
  <si>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</si>
  <si>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</si>
  <si>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</si>
  <si>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</si>
  <si>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</si>
  <si>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</si>
  <si>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</si>
  <si>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</si>
  <si>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</si>
  <si>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</si>
  <si>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</si>
  <si>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</si>
  <si>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</si>
  <si>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</si>
  <si>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</si>
  <si>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</si>
  <si>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</si>
  <si>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</si>
  <si>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</si>
  <si>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</si>
  <si>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</si>
  <si>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</si>
  <si>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</si>
  <si>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</si>
  <si>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</si>
  <si>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</si>
  <si>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</si>
  <si>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</si>
  <si>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</si>
  <si>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</si>
  <si>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</si>
  <si>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</si>
  <si>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</si>
  <si>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</si>
  <si>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</si>
  <si>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</si>
  <si>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</si>
  <si>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</si>
  <si>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</si>
  <si>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</si>
  <si>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</si>
  <si>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</si>
  <si>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</si>
  <si>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</si>
  <si>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</si>
  <si>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</si>
  <si>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</si>
  <si>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</si>
  <si>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</si>
  <si>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</si>
  <si>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</si>
  <si>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</si>
  <si>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</si>
  <si>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</si>
  <si>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</si>
  <si>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</si>
  <si>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</si>
  <si>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</si>
  <si>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</si>
  <si>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</si>
  <si>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</si>
  <si>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</si>
  <si>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</si>
  <si>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</si>
  <si>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</si>
  <si>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</si>
  <si>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</si>
  <si>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</si>
  <si>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</si>
  <si>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</si>
  <si>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</si>
  <si>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</si>
  <si>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</si>
  <si>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</si>
  <si>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</si>
  <si>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</si>
  <si>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</si>
  <si>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</si>
  <si>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</si>
  <si>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</si>
  <si>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</si>
  <si>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</si>
  <si>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</si>
  <si>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</si>
  <si>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</si>
  <si>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</si>
  <si>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</si>
  <si>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</si>
  <si>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</si>
  <si>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</si>
  <si>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</si>
  <si>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</si>
  <si>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</si>
  <si>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</si>
  <si>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</si>
  <si>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</si>
  <si>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</si>
  <si>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</si>
  <si>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</si>
  <si>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</si>
  <si>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</si>
  <si>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</si>
  <si>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</si>
  <si>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</si>
  <si>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</si>
  <si>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</si>
  <si>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</si>
  <si>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</si>
  <si>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</si>
  <si>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</si>
  <si>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</si>
  <si>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</si>
  <si>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</si>
  <si>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</si>
  <si>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</si>
  <si>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</si>
  <si>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</si>
  <si>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</si>
  <si>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</si>
  <si>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</si>
  <si>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</si>
  <si>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</si>
  <si>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</si>
  <si>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</si>
  <si>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</si>
  <si>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</si>
  <si>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</si>
  <si>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</si>
  <si>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</si>
  <si>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</si>
  <si>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</si>
  <si>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</si>
  <si>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</si>
  <si>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</si>
  <si>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</si>
  <si>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</si>
  <si>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</si>
  <si>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</si>
  <si>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</si>
  <si>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</si>
  <si>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</si>
  <si>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</si>
  <si>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</si>
  <si>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</si>
  <si>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</si>
  <si>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</si>
  <si>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</si>
  <si>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</si>
  <si>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</si>
  <si>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</si>
  <si>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</si>
  <si>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</si>
  <si>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</si>
  <si>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</si>
  <si>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</si>
  <si>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</si>
  <si>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</si>
  <si>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</si>
  <si>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</si>
  <si>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</si>
  <si>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</si>
  <si>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</si>
  <si>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</si>
  <si>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</si>
  <si>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</si>
  <si>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</si>
  <si>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</si>
  <si>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</si>
  <si>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</si>
  <si>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</si>
  <si>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</si>
  <si>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</si>
  <si>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</si>
  <si>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</si>
  <si>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</si>
  <si>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</si>
  <si>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</si>
  <si>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</si>
  <si>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</si>
  <si>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</si>
  <si>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</si>
  <si>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</si>
  <si>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</si>
  <si>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</si>
  <si>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</si>
  <si>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</si>
  <si>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</si>
  <si>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</si>
  <si>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</si>
  <si>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</si>
  <si>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</si>
  <si>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</si>
  <si>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</si>
  <si>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</si>
  <si>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</si>
  <si>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</si>
  <si>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</si>
  <si>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</si>
  <si>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</si>
  <si>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</si>
  <si>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</si>
  <si>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</si>
  <si>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</si>
  <si>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</si>
  <si>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</si>
  <si>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</si>
  <si>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</si>
  <si>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</si>
  <si>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</si>
  <si>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</si>
  <si>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</si>
  <si>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</si>
  <si>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</si>
  <si>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</si>
  <si>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</si>
  <si>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</si>
  <si>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</si>
  <si>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</si>
  <si>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</si>
  <si>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</si>
  <si>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</si>
  <si>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</si>
  <si>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</si>
  <si>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</si>
  <si>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</si>
  <si>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</si>
  <si>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</si>
  <si>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</si>
  <si>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</si>
  <si>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</si>
  <si>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</si>
  <si>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</si>
  <si>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</si>
  <si>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</si>
  <si>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</si>
  <si>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</si>
  <si>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</si>
  <si>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</si>
  <si>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</si>
  <si>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</si>
  <si>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</si>
  <si>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</si>
  <si>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</si>
  <si>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</si>
  <si>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</si>
  <si>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</si>
  <si>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</si>
  <si>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</si>
  <si>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</si>
  <si>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</si>
  <si>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</si>
  <si>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</si>
  <si>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</si>
  <si>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</si>
  <si>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</si>
  <si>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</si>
  <si>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</si>
  <si>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</si>
  <si>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</si>
  <si>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</si>
  <si>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</si>
  <si>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</si>
  <si>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</si>
  <si>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</si>
  <si>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</si>
  <si>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</si>
  <si>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</si>
  <si>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</si>
  <si>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</si>
  <si>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</si>
  <si>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</si>
  <si>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</si>
  <si>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</si>
  <si>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</si>
  <si>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</si>
  <si>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</si>
  <si>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</si>
  <si>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</si>
  <si>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</si>
  <si>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</si>
  <si>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</si>
  <si>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</si>
  <si>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</si>
  <si>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</si>
  <si>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</si>
  <si>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</si>
  <si>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</si>
  <si>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</si>
  <si>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</si>
  <si>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</si>
  <si>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</si>
  <si>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</si>
  <si>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</si>
  <si>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</si>
  <si>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</si>
  <si>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</si>
  <si>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</si>
  <si>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</si>
  <si>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</si>
  <si>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</si>
  <si>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</si>
  <si>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</si>
  <si>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</si>
  <si>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</si>
  <si>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</si>
  <si>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</si>
  <si>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</si>
  <si>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</si>
  <si>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</si>
  <si>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</si>
  <si>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</si>
  <si>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</si>
  <si>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</si>
  <si>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</si>
  <si>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</si>
  <si>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</si>
  <si>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</si>
  <si>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</si>
  <si>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</si>
  <si>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</si>
  <si>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</si>
  <si>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</si>
  <si>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</si>
  <si>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</si>
  <si>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</si>
  <si>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</si>
  <si>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</si>
  <si>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</si>
  <si>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</si>
  <si>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</si>
  <si>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</si>
  <si>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</si>
  <si>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</si>
  <si>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</si>
  <si>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</si>
  <si>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</si>
  <si>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</si>
  <si>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</si>
  <si>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</si>
  <si>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</si>
  <si>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</si>
  <si>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</si>
  <si>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</si>
  <si>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</si>
  <si>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</si>
  <si>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</si>
  <si>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</si>
  <si>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</si>
  <si>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</si>
  <si>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</si>
  <si>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</si>
  <si>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</si>
  <si>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</si>
  <si>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</si>
  <si>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</si>
  <si>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</si>
  <si>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</si>
  <si>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</si>
  <si>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</si>
  <si>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</si>
  <si>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</si>
  <si>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</si>
  <si>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</si>
  <si>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</si>
  <si>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</si>
  <si>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</si>
  <si>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</si>
  <si>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</si>
  <si>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</si>
  <si>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</si>
  <si>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</si>
  <si>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</si>
  <si>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</si>
  <si>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</si>
  <si>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</si>
  <si>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</si>
  <si>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</si>
  <si>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</si>
  <si>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</si>
  <si>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</si>
  <si>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</si>
  <si>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</si>
  <si>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</si>
  <si>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</si>
  <si>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</si>
  <si>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</si>
  <si>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</si>
  <si>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</si>
  <si>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</si>
  <si>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</si>
  <si>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</si>
  <si>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</si>
  <si>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</si>
  <si>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</si>
  <si>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</si>
  <si>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</si>
  <si>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</si>
  <si>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</si>
  <si>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</si>
  <si>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</si>
  <si>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</si>
  <si>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</si>
  <si>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</si>
  <si>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</si>
  <si>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</si>
  <si>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</si>
  <si>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</si>
  <si>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</si>
  <si>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</si>
  <si>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</si>
  <si>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</si>
  <si>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</si>
  <si>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</si>
  <si>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</si>
  <si>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</si>
  <si>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</si>
  <si>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</si>
  <si>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</si>
  <si>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</si>
  <si>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</si>
  <si>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</si>
  <si>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</si>
  <si>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</si>
  <si>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</si>
  <si>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</si>
  <si>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</si>
  <si>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</si>
  <si>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</si>
  <si>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</si>
  <si>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</si>
  <si>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</si>
  <si>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</si>
  <si>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</si>
  <si>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</si>
  <si>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</si>
  <si>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</si>
  <si>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</si>
  <si>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</si>
  <si>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</si>
  <si>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</si>
  <si>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</si>
  <si>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</si>
  <si>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</si>
  <si>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</si>
  <si>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</si>
  <si>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</si>
  <si>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</si>
  <si>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</si>
  <si>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</si>
  <si>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</si>
  <si>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</si>
  <si>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</si>
  <si>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</si>
  <si>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</si>
  <si>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</si>
  <si>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</si>
  <si>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</si>
  <si>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</si>
  <si>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</si>
  <si>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</si>
  <si>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</si>
  <si>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</si>
  <si>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</si>
  <si>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</si>
  <si>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</si>
  <si>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</si>
  <si>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</si>
  <si>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</si>
  <si>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</si>
  <si>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</si>
  <si>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</si>
  <si>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</si>
  <si>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</si>
  <si>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</si>
  <si>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</si>
  <si>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</si>
  <si>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</si>
  <si>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</si>
  <si>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</si>
  <si>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</si>
  <si>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</si>
  <si>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</si>
  <si>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</si>
  <si>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</si>
  <si>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</si>
  <si>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</si>
  <si>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</si>
  <si>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</si>
  <si>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</si>
  <si>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</si>
  <si>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</si>
  <si>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</si>
  <si>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</si>
  <si>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</si>
  <si>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</si>
  <si>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</si>
  <si>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</si>
  <si>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</si>
  <si>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</si>
  <si>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</si>
  <si>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</si>
  <si>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</si>
  <si>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</si>
  <si>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</si>
  <si>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</si>
  <si>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</si>
  <si>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</si>
  <si>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</si>
  <si>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</si>
  <si>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</si>
  <si>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</si>
  <si>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</si>
  <si>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</si>
  <si>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</si>
  <si>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</si>
  <si>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</si>
  <si>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</si>
  <si>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</si>
  <si>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</si>
  <si>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</si>
  <si>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</si>
  <si>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</si>
  <si>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</si>
  <si>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</si>
  <si>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</si>
  <si>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</si>
  <si>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</si>
  <si>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</si>
  <si>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</si>
  <si>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</si>
  <si>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</si>
  <si>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</si>
  <si>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</si>
  <si>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</si>
  <si>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</si>
  <si>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</si>
  <si>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</si>
  <si>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</si>
  <si>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</si>
  <si>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</si>
  <si>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</si>
  <si>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</si>
  <si>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</si>
  <si>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</si>
  <si>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</si>
  <si>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</si>
  <si>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</si>
  <si>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</si>
  <si>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</si>
  <si>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</si>
  <si>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</si>
  <si>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</si>
  <si>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</si>
  <si>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</si>
  <si>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</si>
  <si>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</si>
  <si>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</si>
  <si>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</si>
  <si>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</si>
  <si>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</si>
  <si>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</si>
  <si>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</si>
  <si>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</si>
  <si>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</si>
  <si>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</si>
  <si>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</si>
  <si>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</si>
  <si>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</si>
  <si>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</si>
  <si>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</si>
  <si>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</si>
  <si>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</si>
  <si>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</si>
  <si>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</si>
  <si>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</si>
  <si>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</si>
  <si>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</si>
  <si>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</si>
  <si>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</si>
  <si>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</si>
  <si>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</si>
  <si>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</si>
  <si>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</si>
  <si>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</si>
  <si>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</si>
  <si>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</si>
  <si>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</si>
  <si>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</si>
  <si>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</si>
  <si>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</si>
  <si>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</si>
  <si>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</si>
  <si>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</si>
  <si>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</si>
  <si>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</si>
  <si>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</si>
  <si>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</si>
  <si>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</si>
  <si>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</si>
  <si>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</si>
  <si>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</si>
  <si>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</si>
  <si>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</si>
  <si>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</si>
  <si>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</si>
  <si>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</si>
  <si>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</si>
  <si>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</si>
  <si>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</si>
  <si>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</si>
  <si>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</si>
  <si>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</si>
  <si>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</si>
  <si>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</si>
  <si>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</si>
  <si>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</si>
  <si>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</si>
  <si>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</si>
  <si>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</si>
  <si>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</si>
  <si>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</si>
  <si>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</si>
  <si>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</si>
  <si>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</si>
  <si>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</si>
  <si>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</si>
  <si>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</si>
  <si>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</si>
  <si>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</si>
  <si>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</si>
  <si>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</si>
  <si>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</si>
  <si>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</si>
  <si>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</si>
  <si>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</si>
  <si>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</si>
  <si>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</si>
  <si>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</si>
  <si>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</si>
  <si>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</si>
  <si>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</si>
  <si>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</si>
  <si>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</si>
  <si>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</si>
  <si>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</si>
  <si>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</si>
  <si>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</si>
  <si>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</si>
  <si>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</si>
  <si>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</si>
  <si>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</si>
  <si>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</si>
  <si>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</si>
  <si>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</si>
  <si>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</si>
  <si>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</si>
  <si>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</si>
  <si>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</si>
  <si>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</si>
  <si>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</si>
  <si>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</si>
  <si>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</si>
  <si>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</si>
  <si>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</si>
  <si>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</si>
  <si>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</si>
  <si>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</si>
  <si>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</si>
  <si>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</si>
  <si>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</si>
  <si>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</si>
  <si>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</si>
  <si>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</si>
  <si>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</si>
  <si>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</si>
  <si>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</si>
  <si>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</si>
  <si>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</si>
  <si>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</si>
  <si>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</si>
  <si>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</si>
  <si>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</si>
  <si>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</si>
  <si>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</si>
  <si>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</si>
  <si>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</si>
  <si>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</si>
  <si>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</si>
  <si>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</si>
  <si>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</si>
  <si>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</si>
  <si>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</si>
  <si>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</si>
  <si>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</si>
  <si>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</si>
  <si>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</si>
  <si>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</si>
  <si>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</si>
  <si>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</si>
  <si>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</si>
  <si>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</si>
  <si>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</si>
  <si>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</si>
  <si>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</si>
  <si>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</si>
  <si>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</si>
  <si>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</si>
  <si>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</si>
  <si>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</si>
  <si>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</si>
  <si>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</si>
  <si>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</si>
  <si>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</si>
  <si>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</si>
  <si>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</si>
  <si>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</si>
  <si>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</si>
  <si>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</si>
  <si>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</si>
  <si>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</si>
  <si>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</si>
  <si>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</si>
  <si>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</si>
  <si>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</si>
  <si>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</si>
  <si>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</si>
  <si>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</si>
  <si>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</si>
  <si>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</si>
  <si>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</si>
  <si>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</si>
  <si>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</si>
  <si>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</si>
  <si>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</si>
  <si>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</si>
  <si>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</si>
  <si>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</si>
  <si>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</si>
  <si>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</si>
  <si>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</si>
  <si>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</si>
  <si>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</si>
  <si>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</si>
  <si>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</si>
  <si>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</si>
  <si>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</si>
  <si>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</si>
  <si>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</si>
  <si>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</si>
  <si>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</si>
  <si>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</si>
  <si>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</si>
  <si>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</si>
  <si>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</si>
  <si>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</si>
  <si>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</si>
  <si>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</si>
  <si>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</si>
  <si>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</si>
  <si>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</si>
  <si>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</si>
  <si>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</si>
  <si>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</si>
  <si>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</si>
  <si>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</si>
  <si>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</si>
  <si>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</si>
  <si>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</si>
  <si>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</si>
  <si>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</si>
  <si>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</si>
  <si>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</si>
  <si>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</si>
  <si>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</si>
  <si>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</si>
  <si>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</si>
  <si>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</si>
  <si>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</si>
  <si>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</si>
  <si>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</si>
  <si>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</si>
  <si>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</si>
  <si>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</si>
  <si>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</si>
  <si>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</si>
  <si>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</si>
  <si>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</si>
  <si>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</si>
  <si>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</si>
  <si>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</si>
  <si>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</si>
  <si>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</si>
  <si>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</si>
  <si>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</si>
  <si>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</si>
  <si>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</si>
  <si>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</si>
  <si>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</si>
  <si>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</si>
  <si>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</si>
  <si>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</si>
  <si>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</si>
  <si>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</si>
  <si>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</si>
  <si>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</si>
  <si>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</si>
  <si>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</si>
  <si>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</si>
  <si>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</si>
  <si>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</si>
  <si>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</si>
  <si>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</si>
  <si>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</si>
  <si>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</si>
  <si>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</si>
  <si>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</si>
  <si>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</si>
  <si>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</si>
  <si>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</si>
  <si>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</si>
  <si>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</si>
  <si>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</si>
  <si>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</si>
  <si>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</si>
  <si>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</si>
  <si>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</si>
  <si>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</si>
  <si>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</si>
  <si>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</si>
  <si>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</si>
  <si>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</si>
  <si>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</si>
  <si>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</si>
  <si>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</si>
  <si>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</si>
  <si>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</si>
  <si>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</si>
  <si>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</si>
  <si>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</si>
  <si>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</si>
  <si>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</si>
  <si>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</si>
  <si>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</si>
  <si>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</si>
  <si>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</si>
  <si>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</si>
  <si>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</si>
  <si>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</si>
  <si>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</si>
  <si>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</si>
  <si>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</si>
  <si>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</si>
  <si>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</si>
  <si>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</si>
  <si>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</si>
  <si>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</si>
  <si>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</si>
  <si>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</si>
  <si>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</si>
  <si>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</si>
  <si>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</si>
  <si>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</si>
  <si>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</si>
  <si>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</si>
  <si>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</si>
  <si>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</si>
  <si>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</si>
  <si>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</si>
  <si>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</si>
  <si>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</si>
  <si>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</si>
  <si>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</si>
  <si>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</si>
  <si>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</si>
  <si>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</si>
  <si>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</si>
  <si>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</si>
  <si>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</si>
  <si>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</si>
  <si>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</si>
  <si>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</si>
  <si>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</si>
  <si>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</si>
  <si>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</si>
  <si>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</si>
  <si>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</si>
  <si>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</si>
  <si>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</si>
  <si>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</si>
  <si>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</si>
  <si>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</si>
  <si>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</si>
  <si>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</si>
  <si>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</si>
  <si>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</si>
  <si>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</si>
  <si>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</si>
  <si>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</si>
  <si>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</si>
  <si>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</si>
  <si>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</si>
  <si>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</si>
  <si>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</si>
  <si>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</si>
  <si>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</si>
  <si>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</si>
  <si>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</si>
  <si>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</si>
  <si>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</si>
  <si>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</si>
  <si>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</si>
  <si>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</si>
  <si>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</si>
  <si>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</si>
  <si>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</si>
  <si>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</si>
  <si>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</si>
  <si>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</si>
  <si>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</si>
  <si>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</si>
  <si>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</si>
  <si>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</si>
  <si>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</si>
  <si>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</si>
  <si>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</si>
  <si>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</si>
  <si>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</si>
  <si>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</si>
  <si>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</si>
  <si>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</si>
  <si>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</si>
  <si>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</si>
  <si>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</si>
  <si>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</si>
  <si>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</si>
  <si>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</si>
  <si>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</si>
  <si>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</si>
  <si>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</si>
  <si>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</si>
  <si>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</si>
  <si>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</si>
  <si>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</si>
  <si>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</si>
  <si>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</si>
  <si>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</si>
  <si>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</si>
  <si>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</si>
  <si>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</si>
  <si>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</si>
  <si>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</si>
  <si>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</si>
  <si>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</si>
  <si>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</si>
  <si>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</si>
  <si>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</si>
  <si>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</si>
  <si>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</si>
  <si>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</si>
  <si>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</si>
  <si>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</si>
  <si>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</si>
  <si>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</si>
  <si>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</si>
  <si>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</si>
  <si>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</si>
  <si>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</si>
  <si>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</si>
  <si>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</si>
  <si>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</si>
  <si>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</si>
  <si>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</si>
  <si>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</si>
  <si>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</si>
  <si>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</si>
  <si>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</si>
  <si>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</si>
  <si>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</si>
  <si>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</si>
  <si>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</si>
  <si>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</si>
  <si>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</si>
  <si>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</si>
  <si>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</si>
  <si>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</si>
  <si>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</si>
  <si>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</si>
  <si>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</si>
  <si>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</si>
  <si>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</si>
  <si>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</si>
  <si>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</si>
  <si>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</si>
  <si>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</si>
  <si>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</si>
  <si>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</si>
  <si>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</si>
  <si>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</si>
  <si>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</si>
  <si>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</si>
  <si>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</si>
  <si>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</si>
  <si>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</si>
  <si>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</si>
  <si>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</si>
  <si>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</si>
  <si>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</si>
  <si>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</si>
  <si>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</si>
  <si>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</si>
  <si>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</si>
  <si>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</si>
  <si>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</si>
  <si>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</si>
  <si>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</si>
  <si>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</si>
  <si>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</si>
  <si>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</si>
  <si>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</si>
  <si>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</si>
  <si>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</si>
  <si>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</si>
  <si>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</si>
  <si>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</si>
  <si>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</si>
  <si>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</si>
  <si>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</si>
  <si>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</si>
  <si>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</si>
  <si>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</si>
  <si>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</si>
  <si>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</si>
  <si>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</si>
  <si>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</si>
  <si>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</si>
  <si>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</si>
  <si>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</si>
  <si>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</si>
  <si>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</si>
  <si>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</si>
  <si>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</si>
  <si>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</si>
  <si>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</si>
  <si>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</si>
  <si>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</si>
  <si>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</si>
  <si>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</si>
  <si>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</si>
  <si>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</si>
  <si>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</si>
  <si>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</si>
  <si>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</si>
  <si>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</si>
  <si>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</si>
  <si>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</si>
  <si>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</si>
  <si>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</si>
  <si>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</si>
  <si>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</si>
  <si>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</si>
  <si>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</si>
  <si>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</si>
  <si>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</si>
  <si>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</si>
  <si>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</si>
  <si>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</si>
  <si>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</si>
  <si>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</si>
  <si>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</si>
  <si>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</si>
  <si>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</si>
  <si>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</si>
  <si>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</si>
  <si>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</si>
  <si>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</si>
  <si>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</si>
  <si>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</si>
  <si>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</si>
  <si>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</si>
  <si>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</si>
  <si>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</si>
  <si>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</si>
  <si>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</si>
  <si>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</si>
  <si>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</si>
  <si>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</si>
  <si>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</si>
  <si>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</si>
  <si>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</si>
  <si>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</si>
  <si>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</si>
  <si>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</si>
  <si>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</si>
  <si>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</si>
  <si>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</si>
  <si>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</si>
  <si>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</si>
  <si>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</si>
  <si>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</si>
  <si>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</si>
  <si>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</si>
  <si>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</si>
  <si>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</si>
  <si>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</si>
  <si>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</si>
  <si>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</si>
  <si>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</si>
  <si>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</si>
  <si>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</si>
  <si>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</si>
  <si>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</si>
  <si>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</si>
  <si>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</si>
  <si>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</si>
  <si>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</si>
  <si>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</si>
  <si>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</si>
  <si>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</si>
  <si>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</si>
  <si>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</si>
  <si>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</si>
  <si>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</si>
  <si>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</si>
  <si>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</si>
  <si>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</si>
  <si>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</si>
  <si>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</si>
  <si>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</si>
  <si>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</si>
  <si>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</si>
  <si>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</si>
  <si>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</si>
  <si>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</si>
  <si>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</si>
  <si>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</si>
  <si>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</si>
  <si>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</si>
  <si>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</si>
  <si>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</si>
  <si>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</si>
  <si>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</si>
  <si>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</si>
  <si>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</si>
  <si>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</si>
  <si>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</si>
  <si>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</si>
  <si>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</si>
  <si>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</si>
  <si>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</si>
  <si>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</si>
  <si>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</si>
  <si>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</si>
  <si>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</si>
  <si>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</si>
  <si>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</si>
  <si>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</si>
  <si>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</si>
  <si>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</si>
  <si>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</si>
  <si>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</si>
  <si>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</si>
  <si>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</si>
  <si>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</si>
  <si>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</si>
  <si>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</si>
  <si>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</si>
  <si>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</si>
  <si>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</si>
  <si>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</si>
  <si>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</si>
  <si>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</si>
  <si>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</si>
  <si>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</si>
  <si>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</si>
  <si>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</si>
  <si>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</si>
  <si>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</si>
  <si>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</si>
  <si>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</si>
  <si>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</si>
  <si>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</si>
  <si>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</si>
  <si>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</si>
  <si>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</si>
  <si>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</si>
  <si>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</si>
  <si>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</si>
  <si>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</si>
  <si>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</si>
  <si>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</si>
  <si>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</si>
  <si>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</si>
  <si>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</si>
  <si>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</si>
  <si>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</si>
  <si>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</si>
  <si>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</si>
  <si>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</si>
  <si>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</si>
  <si>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</si>
  <si>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</si>
  <si>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</si>
  <si>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</si>
  <si>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</si>
  <si>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</si>
  <si>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</si>
  <si>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</si>
  <si>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</si>
  <si>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</si>
  <si>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</si>
  <si>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</si>
  <si>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</si>
  <si>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</si>
  <si>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</si>
  <si>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</si>
  <si>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</si>
  <si>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</si>
  <si>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</si>
  <si>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</si>
  <si>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</si>
  <si>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</si>
  <si>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</si>
  <si>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</si>
  <si>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</si>
  <si>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</si>
  <si>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</si>
  <si>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</si>
  <si>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</si>
  <si>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</si>
  <si>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</si>
  <si>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</si>
  <si>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</si>
  <si>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</si>
  <si>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</si>
  <si>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</si>
  <si>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</si>
  <si>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</si>
  <si>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</si>
  <si>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</si>
  <si>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</si>
  <si>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</si>
  <si>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</si>
  <si>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</si>
  <si>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</si>
  <si>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</si>
  <si>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</si>
  <si>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</si>
  <si>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</si>
  <si>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</si>
  <si>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</si>
  <si>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</si>
  <si>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</si>
  <si>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</si>
  <si>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</si>
  <si>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</si>
  <si>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</si>
  <si>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</si>
  <si>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</si>
  <si>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</si>
  <si>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</si>
  <si>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</si>
  <si>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</si>
  <si>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</si>
  <si>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</si>
  <si>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</si>
  <si>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</si>
  <si>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</si>
  <si>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</si>
  <si>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</si>
  <si>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</si>
  <si>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</si>
  <si>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</si>
  <si>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</si>
  <si>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</si>
  <si>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</si>
  <si>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</si>
  <si>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</si>
  <si>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</si>
  <si>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</si>
  <si>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</si>
  <si>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</si>
  <si>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</si>
  <si>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</si>
  <si>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</si>
  <si>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</si>
  <si>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</si>
  <si>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</si>
  <si>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</si>
  <si>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</si>
  <si>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</si>
  <si>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</si>
  <si>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</si>
  <si>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</si>
  <si>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</si>
  <si>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</si>
  <si>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</si>
  <si>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</si>
  <si>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</si>
  <si>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</si>
  <si>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</si>
  <si>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</si>
  <si>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</si>
  <si>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</si>
  <si>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</si>
  <si>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</si>
  <si>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</si>
  <si>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</si>
  <si>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</si>
  <si>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</si>
  <si>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</si>
  <si>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</si>
  <si>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</si>
  <si>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</si>
  <si>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</si>
  <si>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</si>
  <si>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</si>
  <si>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</si>
  <si>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</si>
  <si>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</si>
  <si>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</si>
  <si>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</si>
  <si>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</si>
  <si>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</si>
  <si>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</si>
  <si>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</si>
  <si>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</si>
  <si>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</si>
  <si>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</si>
  <si>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</si>
  <si>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</si>
  <si>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</si>
  <si>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</si>
  <si>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</si>
  <si>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</si>
  <si>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</si>
  <si>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</si>
  <si>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</si>
  <si>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</si>
  <si>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</si>
  <si>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</si>
  <si>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</si>
  <si>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</si>
  <si>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</si>
  <si>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</si>
  <si>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</si>
  <si>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</si>
  <si>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</si>
  <si>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</si>
  <si>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</si>
  <si>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</si>
  <si>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</si>
  <si>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</si>
  <si>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</si>
  <si>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</si>
  <si>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</si>
  <si>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</si>
  <si>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</si>
  <si>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</si>
  <si>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</si>
  <si>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</si>
  <si>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</si>
  <si>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</si>
  <si>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</si>
  <si>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</si>
  <si>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</si>
  <si>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</si>
  <si>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</si>
  <si>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</si>
  <si>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</si>
  <si>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</si>
  <si>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</si>
  <si>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</si>
  <si>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</si>
  <si>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</si>
  <si>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</si>
  <si>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</si>
  <si>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</si>
  <si>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</si>
  <si>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</si>
  <si>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</si>
  <si>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</si>
  <si>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</si>
  <si>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</si>
  <si>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</si>
  <si>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</si>
  <si>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</si>
  <si>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</si>
  <si>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</si>
  <si>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</si>
  <si>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</si>
  <si>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</si>
  <si>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</si>
  <si>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</si>
  <si>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</si>
  <si>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</si>
  <si>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</si>
  <si>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</si>
  <si>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</si>
  <si>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</si>
  <si>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</si>
  <si>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</si>
  <si>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</si>
  <si>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</si>
  <si>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</si>
  <si>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</si>
  <si>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</si>
  <si>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</si>
  <si>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</si>
  <si>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</si>
  <si>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</si>
  <si>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</si>
  <si>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</si>
  <si>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</si>
  <si>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</si>
  <si>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</si>
  <si>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</si>
  <si>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</si>
  <si>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</si>
  <si>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</si>
  <si>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</si>
  <si>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</si>
  <si>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</si>
  <si>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</si>
  <si>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</si>
  <si>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</si>
  <si>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</si>
  <si>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</si>
  <si>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</si>
  <si>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</si>
  <si>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</si>
  <si>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</si>
  <si>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</si>
  <si>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</si>
  <si>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</si>
  <si>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</si>
  <si>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</si>
  <si>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</si>
  <si>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</si>
  <si>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</si>
  <si>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</si>
  <si>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</si>
  <si>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</si>
  <si>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</si>
  <si>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</si>
  <si>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</si>
  <si>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</si>
  <si>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</si>
  <si>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</si>
  <si>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</si>
  <si>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</si>
  <si>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</si>
  <si>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</si>
  <si>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</si>
  <si>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</si>
  <si>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</si>
  <si>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</si>
  <si>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</si>
  <si>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</si>
  <si>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</si>
  <si>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</si>
  <si>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</si>
  <si>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</si>
  <si>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</si>
  <si>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</si>
  <si>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</si>
  <si>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</si>
  <si>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</si>
  <si>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</si>
  <si>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</si>
  <si>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</si>
  <si>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</si>
  <si>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</si>
  <si>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</si>
  <si>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</si>
  <si>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</si>
  <si>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</si>
  <si>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</si>
  <si>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</si>
  <si>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</si>
  <si>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</si>
  <si>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</si>
  <si>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</si>
  <si>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</si>
  <si>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</si>
  <si>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</si>
  <si>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</si>
  <si>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</si>
  <si>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</si>
  <si>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</si>
  <si>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</si>
  <si>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</si>
  <si>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</si>
  <si>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</si>
  <si>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</si>
  <si>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</si>
  <si>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</si>
  <si>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</si>
  <si>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</si>
  <si>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</si>
  <si>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</si>
  <si>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</si>
  <si>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</si>
  <si>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</si>
  <si>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</si>
  <si>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</si>
  <si>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</si>
  <si>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</si>
  <si>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</si>
  <si>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</si>
  <si>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</si>
  <si>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</si>
  <si>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</si>
  <si>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</si>
  <si>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</si>
  <si>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</si>
  <si>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</si>
  <si>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</si>
  <si>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</si>
  <si>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</si>
  <si>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</si>
  <si>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</si>
  <si>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</si>
  <si>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</si>
  <si>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</si>
  <si>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</si>
  <si>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</si>
  <si>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</si>
  <si>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</si>
  <si>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</si>
  <si>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</si>
  <si>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</si>
  <si>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</si>
  <si>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</si>
  <si>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</si>
  <si>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</si>
  <si>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</si>
  <si>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</si>
  <si>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</si>
  <si>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</si>
  <si>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</si>
  <si>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</si>
  <si>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</si>
  <si>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</si>
  <si>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</si>
  <si>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</si>
  <si>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</si>
  <si>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</si>
  <si>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</si>
  <si>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</si>
  <si>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</si>
  <si>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</si>
  <si>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</si>
  <si>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</si>
  <si>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</si>
  <si>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</si>
  <si>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</si>
  <si>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</si>
  <si>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</si>
  <si>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</si>
  <si>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</si>
  <si>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</si>
  <si>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</si>
  <si>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</si>
  <si>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</si>
  <si>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</si>
  <si>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</si>
  <si>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</si>
  <si>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</si>
  <si>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</si>
  <si>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</si>
  <si>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</si>
  <si>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</si>
  <si>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</si>
  <si>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</si>
  <si>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</si>
  <si>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</si>
  <si>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</si>
  <si>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</si>
  <si>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</si>
  <si>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</si>
  <si>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</si>
  <si>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</si>
  <si>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</si>
  <si>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</si>
  <si>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</si>
  <si>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</si>
  <si>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</si>
  <si>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</si>
  <si>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</si>
  <si>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</si>
  <si>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</si>
  <si>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</si>
  <si>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</si>
  <si>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</si>
  <si>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</si>
  <si>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</si>
  <si>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</si>
  <si>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</si>
  <si>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</si>
  <si>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</si>
  <si>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</si>
  <si>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</si>
  <si>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</si>
  <si>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</si>
  <si>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</si>
  <si>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</si>
  <si>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</si>
  <si>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</si>
  <si>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</si>
  <si>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</si>
  <si>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</si>
  <si>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</si>
  <si>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</si>
  <si>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</si>
  <si>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</si>
  <si>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</si>
  <si>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</si>
  <si>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</si>
  <si>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</si>
  <si>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</si>
  <si>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</si>
  <si>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</si>
  <si>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</si>
  <si>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</si>
  <si>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</si>
  <si>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</si>
  <si>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</si>
  <si>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</si>
  <si>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</si>
  <si>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</si>
  <si>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</si>
  <si>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</si>
  <si>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</si>
  <si>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</si>
  <si>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</si>
  <si>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</si>
  <si>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</si>
  <si>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</si>
  <si>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</si>
  <si>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</si>
  <si>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</si>
  <si>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</si>
  <si>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</si>
  <si>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</si>
  <si>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</si>
  <si>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</si>
  <si>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</si>
  <si>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</si>
  <si>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</si>
  <si>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</si>
  <si>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</si>
  <si>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</si>
  <si>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</si>
  <si>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</si>
  <si>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</si>
  <si>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</si>
  <si>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</si>
  <si>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</si>
  <si>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</si>
  <si>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</si>
  <si>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</si>
  <si>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</si>
  <si>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</si>
  <si>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</si>
  <si>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</si>
  <si>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</si>
  <si>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</si>
  <si>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</si>
  <si>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</si>
  <si>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</si>
  <si>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</si>
  <si>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</si>
  <si>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</si>
  <si>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</si>
  <si>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</si>
  <si>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</si>
  <si>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</si>
  <si>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</si>
  <si>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</si>
  <si>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</si>
  <si>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</si>
  <si>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</si>
  <si>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</si>
  <si>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</si>
  <si>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</si>
  <si>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</si>
  <si>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</si>
  <si>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</si>
  <si>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</si>
  <si>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</si>
  <si>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</si>
  <si>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</si>
  <si>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</si>
  <si>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</si>
  <si>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</si>
  <si>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</si>
  <si>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</si>
  <si>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</si>
  <si>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</si>
  <si>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</si>
  <si>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</si>
  <si>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</si>
  <si>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</si>
  <si>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</si>
  <si>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</si>
  <si>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</si>
  <si>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</si>
  <si>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</si>
  <si>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</si>
  <si>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</si>
  <si>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</si>
  <si>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</si>
  <si>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</si>
  <si>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</si>
  <si>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</si>
  <si>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</si>
  <si>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</si>
  <si>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</si>
  <si>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</si>
  <si>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</si>
  <si>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</si>
  <si>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</si>
  <si>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</si>
  <si>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</si>
  <si>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</si>
  <si>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</si>
  <si>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</si>
  <si>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</si>
  <si>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</si>
  <si>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</si>
  <si>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</si>
  <si>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</si>
  <si>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</si>
  <si>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</si>
  <si>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</si>
  <si>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</si>
  <si>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</si>
  <si>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</si>
  <si>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</si>
  <si>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</si>
  <si>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</si>
  <si>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</si>
  <si>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</si>
  <si>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</si>
  <si>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</si>
  <si>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</si>
  <si>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</si>
  <si>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</si>
  <si>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</si>
  <si>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</si>
  <si>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</si>
  <si>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</si>
  <si>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</si>
  <si>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</si>
  <si>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</si>
  <si>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</si>
  <si>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</si>
  <si>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</si>
  <si>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</si>
  <si>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</si>
  <si>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</si>
  <si>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</si>
  <si>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</si>
  <si>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</si>
  <si>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</si>
  <si>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</si>
  <si>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</si>
  <si>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</si>
  <si>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</si>
  <si>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</si>
  <si>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</si>
  <si>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</si>
  <si>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</si>
  <si>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</si>
  <si>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</si>
  <si>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</si>
  <si>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</si>
  <si>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</si>
  <si>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</si>
  <si>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</si>
  <si>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</si>
  <si>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</si>
  <si>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</si>
  <si>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</si>
  <si>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</si>
  <si>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</si>
  <si>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</si>
  <si>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</si>
  <si>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</si>
  <si>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</si>
  <si>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</si>
  <si>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</si>
  <si>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</si>
  <si>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</si>
  <si>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</si>
  <si>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</si>
  <si>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</si>
  <si>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</si>
  <si>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</si>
  <si>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</si>
  <si>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</si>
  <si>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</si>
  <si>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</si>
  <si>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</si>
  <si>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</si>
  <si>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</si>
  <si>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</si>
  <si>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</si>
  <si>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</si>
  <si>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</si>
  <si>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</si>
  <si>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</si>
  <si>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</si>
  <si>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</si>
  <si>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</si>
  <si>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</si>
  <si>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</si>
  <si>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</si>
  <si>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</si>
  <si>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</si>
  <si>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</si>
  <si>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</si>
  <si>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</si>
  <si>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</si>
  <si>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</si>
  <si>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</si>
  <si>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</si>
  <si>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</si>
  <si>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</si>
  <si>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</si>
  <si>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</si>
  <si>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</si>
  <si>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</si>
  <si>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</si>
  <si>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</si>
  <si>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</si>
  <si>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</si>
  <si>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</si>
  <si>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</si>
  <si>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</si>
  <si>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</si>
  <si>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</si>
  <si>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</si>
  <si>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</si>
  <si>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</si>
  <si>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</si>
  <si>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</si>
  <si>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</si>
  <si>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</si>
  <si>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</si>
  <si>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</si>
  <si>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</si>
  <si>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</si>
  <si>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</si>
  <si>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</si>
  <si>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</si>
  <si>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</si>
  <si>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</si>
  <si>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</si>
  <si>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</si>
  <si>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</si>
  <si>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</si>
  <si>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</si>
  <si>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</si>
  <si>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</si>
  <si>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</si>
  <si>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</si>
  <si>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</si>
  <si>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</si>
  <si>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</si>
  <si>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</si>
  <si>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</si>
  <si>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</si>
  <si>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</si>
  <si>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</si>
  <si>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</si>
  <si>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</si>
  <si>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</si>
  <si>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</si>
  <si>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</si>
  <si>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</si>
  <si>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</si>
  <si>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</si>
  <si>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</si>
  <si>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</si>
  <si>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</si>
  <si>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</si>
  <si>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</si>
  <si>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</si>
  <si>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</si>
  <si>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</si>
  <si>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</si>
  <si>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</si>
  <si>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</si>
  <si>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</si>
  <si>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</si>
  <si>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</si>
  <si>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</si>
  <si>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</si>
  <si>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</si>
  <si>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</si>
  <si>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</si>
  <si>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</si>
  <si>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</si>
  <si>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</si>
  <si>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</si>
  <si>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</si>
  <si>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</si>
  <si>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</si>
  <si>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</si>
  <si>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</si>
  <si>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</si>
  <si>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</si>
  <si>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</si>
  <si>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</si>
  <si>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</si>
  <si>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</si>
  <si>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</si>
  <si>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</si>
  <si>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</si>
  <si>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</si>
  <si>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</si>
  <si>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</si>
  <si>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</si>
  <si>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</si>
  <si>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</si>
  <si>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</si>
  <si>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</si>
  <si>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</si>
  <si>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</si>
  <si>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</si>
  <si>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</si>
  <si>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</si>
  <si>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</si>
  <si>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</si>
  <si>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</si>
  <si>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</si>
  <si>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</si>
  <si>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</si>
  <si>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</si>
  <si>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</si>
  <si>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</si>
  <si>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</si>
  <si>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</si>
  <si>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</si>
  <si>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</si>
  <si>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</si>
  <si>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</si>
  <si>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</si>
  <si>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</si>
  <si>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</si>
  <si>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</si>
  <si>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</si>
  <si>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</si>
  <si>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</si>
  <si>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</si>
  <si>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</si>
  <si>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</si>
  <si>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</si>
  <si>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</si>
  <si>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</si>
  <si>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</si>
  <si>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</si>
  <si>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</si>
  <si>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</si>
  <si>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</si>
  <si>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</si>
  <si>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</si>
  <si>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</si>
  <si>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</si>
  <si>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</si>
  <si>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</si>
  <si>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</si>
  <si>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</si>
  <si>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</si>
  <si>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</si>
  <si>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</si>
  <si>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</si>
  <si>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</si>
  <si>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</si>
  <si>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</si>
  <si>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</si>
  <si>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</si>
  <si>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</si>
  <si>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</si>
  <si>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</si>
  <si>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</si>
  <si>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</si>
  <si>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</si>
  <si>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</si>
  <si>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</si>
  <si>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</si>
  <si>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</si>
  <si>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</si>
  <si>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</si>
  <si>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</si>
  <si>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</si>
  <si>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</si>
  <si>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</si>
  <si>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</si>
  <si>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</si>
  <si>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</si>
  <si>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</si>
  <si>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</si>
  <si>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</si>
  <si>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</si>
  <si>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</si>
  <si>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</si>
  <si>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</si>
  <si>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</si>
  <si>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</si>
  <si>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</si>
  <si>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</si>
  <si>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</si>
  <si>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</si>
  <si>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</si>
  <si>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</si>
  <si>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</si>
  <si>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</si>
  <si>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</si>
  <si>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</si>
  <si>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</si>
  <si>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</si>
  <si>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</si>
  <si>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</si>
  <si>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</si>
  <si>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</si>
  <si>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</si>
  <si>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</si>
  <si>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</si>
  <si>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</si>
  <si>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</si>
  <si>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</si>
  <si>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</si>
  <si>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</si>
  <si>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</si>
  <si>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</si>
  <si>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</si>
  <si>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</si>
  <si>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</si>
  <si>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</si>
  <si>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</si>
  <si>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</si>
  <si>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</si>
  <si>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</si>
  <si>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</si>
  <si>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</si>
  <si>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</si>
  <si>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</si>
  <si>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</si>
  <si>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</si>
  <si>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</si>
  <si>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</si>
  <si>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</si>
  <si>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</si>
  <si>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</si>
  <si>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</si>
  <si>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</si>
  <si>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</si>
  <si>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</si>
  <si>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</si>
  <si>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</si>
  <si>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</si>
  <si>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</si>
  <si>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</si>
  <si>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</si>
  <si>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</si>
  <si>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</si>
  <si>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</si>
  <si>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</si>
  <si>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</si>
  <si>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</si>
  <si>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</si>
  <si>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</si>
  <si>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</si>
  <si>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</si>
  <si>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</si>
  <si>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</si>
  <si>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</si>
  <si>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</si>
  <si>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</si>
  <si>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</si>
  <si>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</si>
  <si>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</si>
  <si>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</si>
  <si>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</si>
  <si>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</si>
  <si>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</si>
  <si>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</si>
  <si>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</si>
  <si>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</si>
  <si>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</si>
  <si>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</si>
  <si>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</si>
  <si>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</si>
  <si>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</si>
  <si>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</si>
  <si>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</si>
  <si>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</si>
  <si>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</si>
  <si>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</si>
  <si>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</si>
  <si>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</si>
  <si>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</si>
  <si>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</si>
  <si>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</si>
  <si>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</si>
  <si>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</si>
  <si>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</si>
  <si>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</si>
  <si>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</si>
  <si>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</si>
  <si>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</si>
  <si>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</si>
  <si>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</si>
  <si>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</si>
  <si>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</si>
  <si>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</si>
  <si>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</si>
  <si>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</si>
  <si>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</si>
  <si>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</si>
  <si>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</si>
  <si>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</si>
  <si>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</si>
  <si>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</si>
  <si>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</si>
  <si>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</si>
  <si>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</si>
  <si>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</si>
  <si>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</si>
  <si>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</si>
  <si>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</si>
  <si>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</si>
  <si>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</si>
  <si>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</si>
  <si>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</si>
  <si>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</si>
  <si>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</si>
  <si>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</si>
  <si>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</si>
  <si>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</si>
  <si>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</si>
  <si>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</si>
  <si>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</si>
  <si>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</si>
  <si>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</si>
  <si>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</si>
  <si>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</si>
  <si>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</si>
  <si>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</si>
  <si>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</si>
  <si>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</si>
  <si>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</si>
  <si>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</si>
  <si>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</si>
  <si>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</si>
  <si>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</si>
  <si>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</si>
  <si>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</si>
  <si>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</si>
  <si>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</si>
  <si>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</si>
  <si>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</si>
  <si>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</si>
  <si>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</si>
  <si>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</si>
  <si>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</si>
  <si>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</si>
  <si>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</si>
  <si>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</si>
  <si>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</si>
  <si>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</si>
  <si>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</si>
  <si>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</si>
  <si>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</si>
  <si>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</si>
  <si>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</si>
  <si>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</si>
  <si>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</si>
  <si>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</si>
  <si>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</si>
  <si>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</si>
  <si>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</si>
  <si>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</si>
  <si>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</si>
  <si>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</si>
  <si>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</si>
  <si>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</si>
  <si>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</si>
  <si>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</si>
  <si>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</si>
  <si>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</si>
  <si>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</si>
  <si>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</si>
  <si>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</si>
  <si>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</si>
  <si>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</si>
  <si>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</si>
  <si>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</si>
  <si>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</si>
  <si>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</si>
  <si>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</si>
  <si>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</si>
  <si>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</si>
  <si>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</si>
  <si>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</si>
  <si>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</si>
  <si>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</si>
  <si>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</si>
  <si>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</si>
  <si>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</si>
  <si>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</si>
  <si>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</si>
  <si>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</si>
  <si>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</si>
  <si>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</si>
  <si>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</si>
  <si>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</si>
  <si>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</si>
  <si>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</si>
  <si>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</si>
  <si>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</si>
  <si>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</si>
  <si>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</si>
  <si>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</si>
  <si>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</si>
  <si>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</si>
  <si>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</si>
  <si>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</si>
  <si>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</si>
  <si>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</si>
  <si>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</si>
  <si>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</si>
  <si>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</si>
  <si>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</si>
  <si>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</si>
  <si>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</si>
  <si>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</si>
  <si>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</si>
  <si>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</si>
  <si>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</si>
  <si>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</si>
  <si>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</si>
  <si>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</si>
  <si>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</si>
  <si>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</si>
  <si>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</si>
  <si>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</si>
  <si>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</si>
  <si>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</si>
  <si>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</si>
  <si>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</si>
  <si>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</si>
  <si>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</si>
  <si>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</si>
  <si>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</si>
  <si>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</si>
  <si>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</si>
  <si>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</si>
  <si>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</si>
  <si>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</si>
  <si>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</si>
  <si>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</si>
  <si>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</si>
  <si>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</si>
  <si>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</si>
  <si>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</si>
  <si>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</si>
  <si>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</si>
  <si>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</si>
  <si>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</si>
  <si>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</si>
  <si>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</si>
  <si>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</si>
  <si>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</si>
  <si>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</si>
  <si>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</si>
  <si>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</si>
  <si>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</si>
  <si>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</si>
  <si>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</si>
  <si>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</si>
  <si>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</si>
  <si>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</si>
  <si>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</si>
  <si>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</si>
  <si>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</si>
  <si>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</si>
  <si>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</si>
  <si>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</si>
  <si>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</si>
  <si>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</si>
  <si>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</si>
  <si>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</si>
  <si>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</si>
  <si>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</si>
  <si>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</si>
  <si>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</si>
  <si>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</si>
  <si>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</si>
  <si>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</si>
  <si>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</si>
  <si>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</si>
  <si>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</si>
  <si>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</si>
  <si>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</si>
  <si>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</si>
  <si>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</si>
  <si>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</si>
  <si>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</si>
  <si>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</si>
  <si>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</si>
  <si>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</si>
  <si>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</si>
  <si>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</si>
  <si>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</si>
  <si>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</si>
  <si>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</si>
  <si>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</si>
  <si>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</si>
  <si>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</si>
  <si>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</si>
  <si>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</si>
  <si>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</si>
  <si>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</si>
  <si>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</si>
  <si>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</si>
  <si>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</si>
  <si>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</si>
  <si>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</si>
  <si>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</si>
  <si>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</si>
  <si>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</si>
  <si>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</si>
  <si>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</si>
  <si>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</si>
  <si>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</si>
  <si>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</si>
  <si>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</si>
  <si>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</si>
  <si>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</si>
  <si>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</si>
  <si>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</si>
  <si>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</si>
  <si>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</si>
  <si>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</si>
  <si>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</si>
  <si>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</si>
  <si>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</si>
  <si>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</si>
  <si>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</si>
  <si>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</si>
  <si>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</si>
  <si>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</si>
  <si>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</si>
  <si>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</si>
  <si>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</si>
  <si>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</si>
  <si>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</si>
  <si>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</si>
  <si>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</si>
  <si>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</si>
  <si>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</si>
  <si>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</si>
  <si>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</si>
  <si>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</si>
  <si>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</si>
  <si>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</si>
  <si>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</si>
  <si>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</si>
  <si>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</si>
  <si>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</si>
  <si>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</si>
  <si>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</si>
  <si>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</si>
  <si>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</si>
  <si>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</si>
  <si>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</si>
  <si>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</si>
  <si>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</si>
  <si>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</si>
  <si>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</si>
  <si>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</si>
  <si>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</si>
  <si>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</si>
  <si>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</si>
  <si>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</si>
  <si>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</si>
  <si>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</si>
  <si>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</si>
  <si>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</si>
  <si>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</si>
  <si>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</si>
  <si>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</si>
  <si>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</si>
  <si>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</si>
  <si>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</si>
  <si>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</si>
  <si>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</si>
  <si>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</si>
  <si>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</si>
  <si>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</si>
  <si>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</si>
  <si>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</si>
  <si>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</si>
  <si>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</si>
  <si>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</si>
  <si>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</si>
  <si>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</si>
  <si>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</si>
  <si>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</si>
  <si>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</si>
  <si>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</si>
  <si>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</si>
  <si>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</si>
  <si>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</si>
  <si>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</si>
  <si>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</si>
  <si>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</si>
  <si>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</si>
  <si>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</si>
  <si>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</si>
  <si>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</si>
  <si>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</si>
  <si>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</si>
  <si>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</si>
  <si>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</si>
  <si>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</si>
  <si>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</si>
  <si>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</si>
  <si>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</si>
  <si>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</si>
  <si>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</si>
  <si>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</si>
  <si>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</si>
  <si>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</si>
  <si>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</si>
  <si>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</si>
  <si>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</si>
  <si>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</si>
  <si>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</si>
  <si>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</si>
  <si>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</si>
  <si>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</si>
  <si>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</si>
  <si>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</si>
  <si>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</si>
  <si>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</si>
  <si>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</si>
  <si>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</si>
  <si>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</si>
  <si>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</si>
  <si>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</si>
  <si>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</si>
  <si>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</si>
  <si>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</si>
  <si>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</si>
  <si>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</si>
  <si>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</si>
  <si>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</si>
  <si>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</si>
  <si>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</si>
  <si>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</si>
  <si>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</si>
  <si>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</si>
  <si>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</si>
  <si>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</si>
  <si>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</si>
  <si>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</si>
  <si>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</si>
  <si>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</si>
  <si>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</si>
  <si>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</si>
  <si>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</si>
  <si>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</si>
  <si>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</si>
  <si>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</si>
  <si>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</si>
  <si>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</si>
  <si>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</si>
  <si>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</si>
  <si>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</si>
  <si>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</si>
  <si>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</si>
  <si>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</si>
  <si>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</si>
  <si>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</si>
  <si>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</si>
  <si>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</si>
  <si>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</si>
  <si>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</si>
  <si>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</si>
  <si>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</si>
  <si>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</si>
  <si>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</si>
  <si>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</si>
  <si>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</si>
  <si>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</si>
  <si>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</si>
  <si>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</si>
  <si>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</si>
  <si>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</si>
  <si>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</si>
  <si>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</si>
  <si>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</si>
  <si>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</si>
  <si>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</si>
  <si>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</si>
  <si>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</si>
  <si>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</si>
  <si>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</si>
  <si>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</si>
  <si>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</si>
  <si>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</si>
  <si>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</si>
  <si>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</si>
  <si>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</si>
  <si>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</si>
  <si>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</si>
  <si>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</si>
  <si>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</si>
  <si>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</si>
  <si>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</si>
  <si>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</si>
  <si>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</si>
  <si>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</si>
  <si>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</si>
  <si>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</si>
  <si>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</si>
  <si>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</si>
  <si>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</si>
  <si>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</si>
  <si>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</si>
  <si>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</si>
  <si>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</si>
  <si>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</si>
  <si>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</si>
  <si>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</si>
  <si>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</si>
  <si>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</si>
  <si>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</si>
  <si>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</si>
  <si>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</si>
  <si>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</si>
  <si>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</si>
  <si>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</si>
  <si>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</si>
  <si>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</si>
  <si>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</si>
  <si>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</si>
  <si>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</si>
  <si>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</si>
  <si>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</si>
  <si>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</si>
  <si>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</si>
  <si>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</si>
  <si>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</si>
  <si>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</si>
  <si>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</si>
  <si>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</si>
  <si>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</si>
  <si>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</si>
  <si>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</si>
  <si>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</si>
  <si>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</si>
  <si>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</si>
  <si>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</si>
  <si>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</si>
  <si>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</si>
  <si>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</si>
  <si>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</si>
  <si>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</si>
  <si>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</si>
  <si>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</si>
  <si>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</si>
  <si>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</si>
  <si>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</si>
  <si>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</si>
  <si>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</si>
  <si>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</si>
  <si>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</si>
  <si>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</si>
  <si>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</si>
  <si>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</si>
  <si>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</si>
  <si>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</si>
  <si>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</si>
  <si>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</si>
  <si>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</si>
  <si>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</si>
  <si>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</si>
  <si>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</si>
  <si>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</si>
  <si>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</si>
  <si>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</si>
  <si>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</si>
  <si>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</si>
  <si>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</si>
  <si>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</si>
  <si>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</si>
  <si>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</si>
  <si>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</si>
  <si>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</si>
  <si>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</si>
  <si>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</si>
  <si>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</si>
  <si>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</si>
  <si>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</si>
  <si>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</si>
  <si>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</si>
  <si>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</si>
  <si>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</si>
  <si>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</si>
  <si>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</si>
  <si>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</si>
  <si>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</si>
  <si>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</si>
  <si>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</si>
  <si>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</si>
  <si>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</si>
  <si>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</si>
  <si>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</si>
  <si>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</si>
  <si>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</si>
  <si>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</si>
  <si>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</si>
  <si>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</si>
  <si>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</si>
  <si>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</si>
  <si>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</si>
  <si>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</si>
  <si>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</si>
  <si>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</si>
  <si>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</si>
  <si>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</si>
  <si>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</si>
  <si>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</si>
  <si>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</si>
  <si>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</si>
  <si>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</si>
  <si>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</si>
  <si>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</si>
  <si>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</si>
  <si>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</si>
  <si>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</si>
  <si>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</si>
  <si>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</si>
  <si>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</si>
  <si>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</si>
  <si>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</si>
  <si>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</si>
  <si>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</si>
  <si>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</si>
  <si>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</si>
  <si>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</si>
  <si>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</si>
  <si>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</si>
  <si>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</si>
  <si>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</si>
  <si>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</si>
  <si>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</si>
  <si>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</si>
  <si>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</si>
  <si>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</si>
  <si>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</si>
  <si>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</si>
  <si>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</si>
  <si>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</si>
  <si>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</si>
  <si>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</si>
  <si>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</si>
  <si>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</si>
  <si>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</si>
  <si>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</si>
  <si>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</si>
  <si>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</si>
  <si>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</si>
  <si>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</si>
  <si>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</si>
  <si>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</si>
  <si>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</si>
  <si>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</si>
  <si>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</si>
  <si>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</si>
  <si>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</si>
  <si>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</si>
  <si>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</si>
  <si>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</si>
  <si>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</si>
  <si>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</si>
  <si>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</si>
  <si>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</si>
  <si>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</si>
  <si>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</si>
  <si>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</si>
  <si>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</si>
  <si>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</si>
  <si>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</si>
  <si>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</si>
  <si>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</si>
  <si>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</si>
  <si>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</si>
  <si>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</si>
  <si>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</si>
  <si>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</si>
  <si>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</si>
  <si>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</si>
  <si>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</si>
  <si>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</si>
  <si>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</si>
  <si>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</si>
  <si>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</si>
  <si>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</si>
  <si>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</si>
  <si>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</si>
  <si>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</si>
  <si>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</si>
  <si>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</si>
  <si>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</si>
  <si>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</si>
  <si>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</si>
  <si>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</si>
  <si>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</si>
  <si>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</si>
  <si>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</si>
  <si>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</si>
  <si>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</si>
  <si>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</si>
  <si>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</si>
  <si>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</si>
  <si>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</si>
  <si>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</si>
  <si>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</si>
  <si>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</si>
  <si>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</si>
  <si>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</si>
  <si>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</si>
  <si>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</si>
  <si>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</si>
  <si>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</si>
  <si>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</si>
  <si>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</si>
  <si>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</si>
  <si>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</si>
  <si>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</si>
  <si>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</si>
  <si>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</si>
  <si>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</si>
  <si>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</si>
  <si>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</si>
  <si>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</si>
  <si>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</si>
  <si>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</si>
  <si>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</si>
  <si>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</si>
  <si>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</si>
  <si>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</si>
  <si>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</si>
  <si>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</si>
  <si>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</si>
  <si>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</si>
  <si>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</si>
  <si>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</si>
  <si>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</si>
  <si>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</si>
  <si>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</si>
  <si>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</si>
  <si>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</si>
  <si>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</si>
  <si>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</si>
  <si>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</si>
  <si>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</si>
  <si>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</si>
  <si>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</si>
  <si>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</si>
  <si>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</si>
  <si>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</si>
  <si>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</si>
  <si>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</si>
  <si>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</si>
  <si>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</si>
  <si>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</si>
  <si>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</si>
  <si>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</si>
  <si>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</si>
  <si>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</si>
  <si>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</si>
  <si>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</si>
  <si>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</si>
  <si>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</si>
  <si>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</si>
  <si>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</si>
  <si>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</si>
  <si>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</si>
  <si>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</si>
  <si>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</si>
  <si>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</si>
  <si>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</si>
  <si>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</si>
  <si>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</si>
  <si>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</si>
  <si>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</si>
  <si>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</si>
  <si>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</si>
  <si>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</si>
  <si>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</si>
  <si>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</si>
  <si>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</si>
  <si>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</si>
  <si>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</si>
  <si>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</si>
  <si>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</si>
  <si>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</si>
  <si>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</si>
  <si>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</si>
  <si>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</si>
  <si>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</si>
  <si>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</si>
  <si>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</si>
  <si>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</si>
  <si>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</si>
  <si>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</si>
  <si>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</si>
  <si>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</si>
  <si>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</si>
  <si>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</si>
  <si>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</si>
  <si>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</si>
  <si>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</si>
  <si>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</si>
  <si>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</si>
  <si>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</si>
  <si>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</si>
  <si>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</si>
  <si>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</si>
  <si>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</si>
  <si>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</si>
  <si>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</si>
  <si>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</si>
  <si>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</si>
  <si>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</si>
  <si>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</si>
  <si>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</si>
  <si>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</si>
  <si>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</si>
  <si>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</si>
  <si>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</si>
  <si>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</si>
  <si>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</si>
  <si>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</si>
  <si>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</si>
  <si>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</si>
  <si>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</si>
  <si>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</si>
  <si>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</si>
  <si>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</si>
  <si>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</si>
  <si>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</si>
  <si>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</si>
  <si>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</si>
  <si>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</si>
  <si>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</si>
  <si>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</si>
  <si>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</si>
  <si>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</si>
  <si>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</si>
  <si>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</si>
  <si>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</si>
  <si>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</si>
  <si>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</si>
  <si>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</si>
  <si>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</si>
  <si>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</si>
  <si>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</si>
  <si>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</si>
  <si>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</si>
  <si>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</si>
  <si>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</si>
  <si>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</si>
  <si>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</si>
  <si>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</si>
  <si>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</si>
  <si>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</si>
  <si>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</si>
  <si>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</si>
  <si>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</si>
  <si>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</si>
  <si>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</si>
  <si>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</si>
  <si>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</si>
  <si>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</si>
  <si>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</si>
  <si>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</si>
  <si>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</si>
  <si>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</si>
  <si>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</si>
  <si>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</si>
  <si>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</si>
  <si>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</si>
  <si>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</si>
  <si>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</si>
  <si>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</si>
  <si>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</si>
  <si>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</si>
  <si>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</si>
  <si>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</si>
  <si>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</si>
  <si>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</si>
  <si>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</si>
  <si>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</si>
  <si>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</si>
  <si>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</si>
  <si>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</si>
  <si>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</si>
  <si>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</si>
  <si>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</si>
  <si>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</si>
  <si>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</si>
  <si>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</si>
  <si>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</si>
  <si>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</si>
  <si>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</si>
  <si>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</si>
  <si>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</si>
  <si>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</si>
  <si>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</si>
  <si>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</si>
  <si>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</si>
  <si>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</si>
  <si>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</si>
  <si>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</si>
  <si>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</si>
  <si>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</si>
  <si>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</si>
  <si>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</si>
  <si>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</si>
  <si>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</si>
  <si>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</si>
  <si>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</si>
  <si>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</si>
  <si>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</si>
  <si>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</si>
  <si>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</si>
  <si>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</si>
  <si>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</si>
  <si>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</si>
  <si>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</si>
  <si>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</si>
  <si>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</si>
  <si>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</si>
  <si>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</si>
  <si>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</si>
  <si>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</si>
  <si>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</si>
  <si>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</si>
  <si>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</si>
  <si>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</si>
  <si>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</si>
  <si>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</si>
  <si>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</si>
  <si>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</si>
  <si>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</si>
  <si>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</si>
  <si>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</si>
  <si>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</si>
  <si>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</si>
  <si>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</si>
  <si>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</si>
  <si>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</si>
  <si>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</si>
  <si>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</si>
  <si>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</si>
  <si>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</si>
  <si>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</si>
  <si>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</si>
  <si>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</si>
  <si>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</si>
  <si>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</si>
  <si>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</si>
  <si>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</si>
  <si>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</si>
  <si>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</si>
  <si>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</si>
  <si>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</si>
  <si>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</si>
  <si>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</si>
  <si>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</si>
  <si>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</si>
  <si>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</si>
  <si>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</si>
  <si>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</si>
  <si>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</si>
  <si>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</si>
  <si>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</si>
  <si>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</si>
  <si>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</si>
  <si>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</si>
  <si>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</si>
  <si>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</si>
  <si>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</si>
  <si>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</si>
  <si>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</si>
  <si>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</si>
  <si>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</si>
  <si>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</si>
  <si>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</si>
  <si>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</si>
  <si>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</si>
  <si>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</si>
  <si>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</si>
  <si>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</si>
  <si>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</si>
  <si>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</si>
  <si>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</si>
  <si>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</si>
  <si>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</si>
  <si>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</si>
  <si>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</si>
  <si>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</si>
  <si>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</si>
  <si>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</si>
  <si>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</si>
  <si>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</si>
  <si>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</si>
  <si>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</si>
  <si>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</si>
  <si>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</si>
  <si>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</si>
  <si>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</si>
  <si>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</si>
  <si>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</si>
  <si>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</si>
  <si>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</si>
  <si>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</si>
  <si>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</si>
  <si>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</si>
  <si>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</si>
  <si>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</si>
  <si>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</si>
  <si>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</si>
  <si>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</si>
  <si>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</si>
  <si>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</si>
  <si>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</si>
  <si>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</si>
  <si>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</si>
  <si>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</si>
  <si>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</si>
  <si>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</si>
  <si>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</si>
  <si>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</si>
  <si>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</si>
  <si>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</si>
  <si>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</si>
  <si>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</si>
  <si>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</si>
  <si>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</si>
  <si>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</si>
  <si>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</si>
  <si>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</si>
  <si>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</si>
  <si>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</si>
  <si>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</si>
  <si>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</si>
  <si>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</si>
  <si>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</si>
  <si>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</si>
  <si>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</si>
  <si>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</si>
  <si>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</si>
  <si>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</si>
  <si>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</si>
  <si>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</si>
  <si>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</si>
  <si>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</si>
  <si>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</si>
  <si>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</si>
  <si>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</si>
  <si>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</si>
  <si>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</si>
  <si>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</si>
  <si>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</si>
  <si>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</si>
  <si>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</si>
  <si>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</si>
  <si>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</si>
  <si>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</si>
  <si>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</si>
  <si>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</si>
  <si>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</si>
  <si>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</si>
  <si>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</si>
  <si>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</si>
  <si>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</si>
  <si>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</si>
  <si>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</si>
  <si>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</si>
  <si>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</si>
  <si>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</si>
  <si>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</si>
  <si>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</si>
  <si>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</si>
  <si>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</si>
  <si>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</si>
  <si>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</si>
  <si>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</si>
  <si>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</si>
  <si>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</si>
  <si>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</si>
  <si>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</si>
  <si>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</si>
  <si>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</si>
  <si>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</si>
  <si>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</si>
  <si>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</si>
  <si>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</si>
  <si>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</si>
  <si>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</si>
  <si>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</si>
  <si>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</si>
  <si>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</si>
  <si>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</si>
  <si>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</si>
  <si>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</si>
  <si>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</si>
  <si>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</si>
  <si>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</si>
  <si>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</si>
  <si>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</si>
  <si>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</si>
  <si>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</si>
  <si>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</si>
  <si>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</si>
  <si>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</si>
  <si>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</si>
  <si>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</si>
  <si>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</si>
  <si>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</si>
  <si>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</si>
  <si>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</si>
  <si>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</si>
  <si>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</si>
  <si>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</si>
  <si>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</si>
  <si>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</si>
  <si>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</si>
  <si>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</si>
  <si>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</si>
  <si>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</si>
  <si>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</si>
  <si>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</si>
  <si>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</si>
  <si>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</si>
  <si>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</si>
  <si>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</si>
  <si>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</si>
  <si>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</si>
  <si>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</si>
  <si>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</si>
  <si>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</si>
  <si>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</si>
  <si>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</si>
  <si>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</si>
  <si>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</si>
  <si>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</si>
  <si>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</si>
  <si>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</si>
  <si>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</si>
  <si>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</si>
  <si>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</si>
  <si>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</si>
  <si>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</si>
  <si>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</si>
  <si>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</si>
  <si>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</si>
  <si>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</si>
  <si>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</si>
  <si>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</si>
  <si>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</si>
  <si>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</si>
  <si>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</si>
  <si>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</si>
  <si>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</si>
  <si>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</si>
  <si>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</si>
  <si>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</si>
  <si>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</si>
  <si>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</si>
  <si>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</si>
  <si>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</si>
  <si>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</si>
  <si>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</si>
  <si>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</si>
  <si>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</si>
  <si>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</si>
  <si>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</si>
  <si>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</si>
  <si>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</si>
  <si>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</si>
  <si>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</si>
  <si>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</si>
  <si>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</si>
  <si>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</si>
  <si>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</si>
  <si>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</si>
  <si>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</si>
  <si>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</si>
  <si>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</si>
  <si>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</si>
  <si>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</si>
  <si>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</si>
  <si>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</si>
  <si>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</si>
  <si>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</si>
  <si>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</si>
  <si>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</si>
  <si>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</si>
  <si>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</si>
  <si>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</si>
  <si>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</si>
  <si>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</si>
  <si>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</si>
  <si>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</si>
  <si>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</si>
  <si>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</si>
  <si>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</si>
  <si>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</si>
  <si>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</si>
  <si>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</si>
  <si>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</si>
  <si>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</si>
  <si>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</si>
  <si>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</si>
  <si>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</si>
  <si>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</si>
  <si>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</si>
  <si>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</si>
  <si>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</si>
  <si>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</si>
  <si>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</si>
  <si>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</si>
  <si>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</si>
  <si>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</si>
  <si>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</si>
  <si>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</si>
  <si>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</si>
  <si>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</si>
  <si>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</si>
  <si>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</si>
  <si>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</si>
  <si>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</si>
  <si>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</si>
  <si>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</si>
  <si>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</si>
  <si>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</si>
  <si>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</si>
  <si>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</si>
  <si>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</si>
  <si>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</si>
  <si>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</si>
  <si>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</si>
  <si>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</si>
  <si>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</si>
  <si>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</si>
  <si>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</si>
  <si>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</si>
  <si>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</si>
  <si>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</si>
  <si>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</si>
  <si>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</si>
  <si>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</si>
  <si>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</si>
  <si>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</si>
  <si>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</si>
  <si>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</si>
  <si>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</si>
  <si>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</si>
  <si>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</si>
  <si>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</si>
  <si>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</si>
  <si>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</si>
  <si>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</si>
  <si>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</si>
  <si>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</si>
  <si>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</si>
  <si>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</si>
  <si>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</si>
  <si>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</si>
  <si>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</si>
  <si>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</si>
  <si>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</si>
  <si>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</si>
  <si>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</si>
  <si>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</si>
  <si>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</si>
  <si>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</si>
  <si>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</si>
  <si>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</si>
  <si>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</si>
  <si>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</si>
  <si>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</si>
  <si>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</si>
  <si>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</si>
  <si>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</si>
  <si>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</si>
  <si>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</si>
  <si>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</si>
  <si>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</si>
  <si>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</si>
  <si>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</si>
  <si>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</si>
  <si>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</si>
  <si>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</si>
  <si>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</si>
  <si>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</si>
  <si>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</si>
  <si>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</si>
  <si>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</si>
  <si>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</si>
  <si>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</si>
  <si>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</si>
  <si>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</si>
  <si>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</si>
  <si>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</si>
  <si>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</si>
  <si>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</si>
  <si>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</si>
  <si>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</si>
  <si>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</si>
  <si>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</si>
  <si>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</si>
  <si>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</si>
  <si>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</si>
  <si>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</si>
  <si>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</si>
  <si>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</si>
  <si>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</si>
  <si>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</si>
  <si>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</si>
  <si>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</si>
  <si>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</si>
  <si>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</si>
  <si>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</si>
  <si>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</si>
  <si>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</si>
  <si>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</si>
  <si>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</si>
  <si>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</si>
  <si>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</si>
  <si>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</si>
  <si>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</si>
  <si>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</si>
  <si>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</si>
  <si>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</si>
  <si>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</si>
  <si>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</si>
  <si>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</si>
  <si>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</si>
  <si>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</si>
  <si>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</si>
  <si>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</si>
  <si>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</si>
  <si>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</si>
  <si>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</si>
  <si>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</si>
  <si>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</si>
  <si>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</si>
  <si>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</si>
  <si>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</si>
  <si>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</si>
  <si>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</si>
  <si>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</si>
  <si>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</si>
  <si>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</si>
  <si>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</si>
  <si>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</si>
  <si>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</si>
  <si>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</si>
  <si>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</si>
  <si>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</si>
  <si>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</si>
  <si>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</si>
  <si>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</si>
  <si>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</si>
  <si>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</si>
  <si>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</si>
  <si>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</si>
  <si>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</si>
  <si>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</si>
  <si>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</si>
  <si>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</si>
  <si>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</si>
  <si>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</si>
  <si>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</si>
  <si>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</si>
  <si>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</si>
  <si>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</si>
  <si>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</si>
  <si>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</si>
  <si>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</si>
  <si>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</si>
  <si>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</si>
  <si>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</si>
  <si>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</si>
  <si>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</si>
  <si>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</si>
  <si>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</si>
  <si>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</si>
  <si>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</si>
  <si>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</si>
  <si>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</si>
  <si>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</si>
  <si>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</si>
  <si>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</si>
  <si>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</si>
  <si>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</si>
  <si>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</si>
  <si>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</si>
  <si>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</si>
  <si>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</si>
  <si>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</si>
  <si>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</si>
  <si>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</si>
  <si>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</si>
  <si>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</si>
  <si>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</si>
  <si>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</si>
  <si>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</si>
  <si>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</si>
  <si>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</si>
  <si>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</si>
  <si>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</si>
  <si>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</si>
  <si>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</si>
  <si>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</si>
  <si>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</si>
  <si>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</si>
  <si>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</si>
  <si>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</si>
  <si>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</si>
  <si>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</si>
  <si>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</si>
  <si>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</si>
  <si>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</si>
  <si>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</si>
  <si>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</si>
  <si>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</si>
  <si>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</si>
  <si>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</si>
  <si>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</si>
  <si>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</si>
  <si>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</si>
  <si>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</si>
  <si>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</si>
  <si>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</si>
  <si>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</si>
  <si>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</si>
  <si>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</si>
  <si>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</si>
  <si>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</si>
  <si>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</si>
  <si>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</si>
  <si>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</si>
  <si>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</si>
  <si>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</si>
  <si>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</si>
  <si>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</si>
  <si>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</si>
  <si>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</si>
  <si>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</si>
  <si>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</si>
  <si>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</si>
  <si>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</si>
  <si>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</si>
  <si>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</si>
  <si>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</si>
  <si>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</si>
  <si>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</si>
  <si>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</si>
  <si>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</si>
  <si>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</si>
  <si>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</si>
  <si>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</si>
  <si>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</si>
  <si>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</si>
  <si>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</si>
  <si>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</si>
  <si>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</si>
  <si>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</si>
  <si>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</si>
  <si>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</si>
  <si>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</si>
  <si>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</si>
  <si>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</si>
  <si>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</si>
  <si>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</si>
  <si>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</si>
  <si>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</si>
  <si>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</si>
  <si>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</si>
  <si>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</si>
  <si>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</si>
  <si>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</si>
  <si>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</si>
  <si>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</si>
  <si>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</si>
  <si>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</si>
  <si>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</si>
  <si>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</si>
  <si>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</si>
  <si>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</si>
  <si>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</si>
  <si>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</si>
  <si>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</si>
  <si>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</si>
  <si>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</si>
  <si>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</si>
  <si>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</si>
  <si>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</si>
  <si>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</si>
  <si>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</si>
  <si>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</si>
  <si>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</si>
  <si>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</si>
  <si>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</si>
  <si>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</si>
  <si>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</si>
  <si>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</si>
  <si>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</si>
  <si>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</si>
  <si>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</si>
  <si>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</si>
  <si>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</si>
  <si>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</si>
  <si>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</si>
  <si>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</si>
  <si>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</si>
  <si>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</si>
  <si>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</si>
  <si>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</si>
  <si>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</si>
  <si>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</si>
  <si>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</si>
  <si>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</si>
  <si>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</si>
  <si>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</si>
  <si>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</si>
  <si>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</si>
  <si>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</si>
  <si>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</si>
  <si>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</si>
  <si>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</si>
  <si>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</si>
  <si>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</si>
  <si>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</si>
  <si>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</si>
  <si>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</si>
  <si>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</si>
  <si>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</si>
  <si>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</si>
  <si>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</si>
  <si>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</si>
  <si>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</si>
  <si>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</si>
  <si>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</si>
  <si>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</si>
  <si>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</si>
  <si>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</si>
  <si>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</si>
  <si>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</si>
  <si>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</si>
  <si>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</si>
  <si>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</si>
  <si>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</si>
  <si>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</si>
  <si>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</si>
  <si>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</si>
  <si>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</si>
  <si>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</si>
  <si>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</si>
  <si>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</si>
  <si>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</si>
  <si>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</si>
  <si>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</si>
  <si>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</si>
  <si>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</si>
  <si>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</si>
  <si>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</si>
  <si>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</si>
  <si>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</si>
  <si>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</si>
  <si>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</si>
  <si>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</si>
  <si>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</si>
  <si>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</si>
  <si>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</si>
  <si>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</si>
  <si>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</si>
  <si>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</si>
  <si>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</si>
  <si>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</si>
  <si>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</si>
  <si>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</si>
  <si>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</si>
  <si>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</si>
  <si>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</si>
  <si>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</si>
  <si>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</si>
  <si>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</si>
  <si>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</si>
  <si>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</si>
  <si>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</si>
  <si>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</si>
  <si>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</si>
  <si>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</si>
  <si>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</si>
  <si>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</si>
  <si>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</si>
  <si>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</si>
  <si>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</si>
  <si>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</si>
  <si>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</si>
  <si>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</si>
  <si>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</si>
  <si>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</si>
  <si>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</si>
  <si>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</si>
  <si>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</si>
  <si>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</si>
  <si>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</si>
  <si>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</si>
  <si>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</si>
  <si>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</si>
  <si>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</si>
  <si>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</si>
  <si>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</si>
  <si>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</si>
  <si>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</si>
  <si>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</si>
  <si>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</si>
  <si>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</si>
  <si>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</si>
  <si>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</si>
  <si>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</si>
  <si>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</si>
  <si>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</si>
  <si>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</si>
  <si>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</si>
  <si>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</si>
  <si>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</si>
  <si>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</si>
  <si>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</si>
  <si>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</si>
  <si>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</si>
  <si>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</si>
  <si>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</si>
  <si>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</si>
  <si>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</si>
  <si>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</si>
  <si>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</si>
  <si>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</si>
  <si>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</si>
  <si>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</si>
  <si>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</si>
  <si>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</si>
  <si>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</si>
  <si>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</si>
  <si>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</si>
  <si>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</si>
  <si>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</si>
  <si>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</si>
  <si>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</si>
  <si>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</si>
  <si>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</si>
  <si>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</si>
  <si>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</si>
  <si>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</si>
  <si>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</si>
  <si>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</si>
  <si>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</si>
  <si>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</si>
  <si>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</si>
  <si>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</si>
  <si>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</si>
  <si>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</si>
  <si>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</si>
  <si>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</si>
  <si>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</si>
  <si>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</si>
  <si>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</si>
  <si>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</si>
  <si>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</si>
  <si>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</si>
  <si>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</si>
  <si>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</si>
  <si>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</si>
  <si>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</si>
  <si>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</si>
  <si>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</si>
  <si>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</si>
  <si>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</si>
  <si>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</si>
  <si>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</si>
  <si>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</si>
  <si>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</si>
  <si>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</si>
  <si>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</si>
  <si>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</si>
  <si>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</si>
  <si>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</si>
  <si>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</si>
  <si>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</si>
  <si>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</si>
  <si>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</si>
  <si>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</si>
  <si>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</si>
  <si>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</si>
  <si>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</si>
  <si>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</si>
  <si>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</si>
  <si>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</si>
  <si>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</si>
  <si>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</si>
  <si>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</si>
  <si>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</si>
  <si>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</si>
  <si>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</si>
  <si>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</si>
  <si>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</si>
  <si>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</si>
  <si>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</si>
  <si>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</si>
  <si>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</si>
  <si>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</si>
  <si>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</si>
  <si>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</si>
  <si>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</si>
  <si>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</si>
  <si>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</si>
  <si>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</si>
  <si>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</si>
  <si>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</si>
  <si>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</si>
  <si>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</si>
  <si>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</si>
  <si>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</si>
  <si>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</si>
  <si>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</si>
  <si>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</si>
  <si>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</si>
  <si>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</si>
  <si>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</si>
  <si>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</si>
  <si>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</si>
  <si>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</si>
  <si>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</si>
  <si>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</si>
  <si>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</si>
  <si>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</si>
  <si>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</si>
  <si>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</si>
  <si>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</si>
  <si>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</si>
  <si>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</si>
  <si>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</si>
  <si>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</si>
  <si>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</si>
  <si>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</si>
  <si>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</si>
  <si>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</si>
  <si>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</si>
  <si>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</si>
  <si>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</si>
  <si>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</si>
  <si>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</si>
  <si>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</si>
  <si>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</si>
  <si>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</si>
  <si>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</si>
  <si>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</si>
  <si>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</si>
  <si>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</si>
  <si>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</si>
  <si>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</si>
  <si>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</si>
  <si>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</si>
  <si>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</si>
  <si>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</si>
  <si>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</si>
  <si>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</si>
  <si>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</si>
  <si>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</si>
  <si>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</si>
  <si>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</si>
  <si>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</si>
  <si>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</si>
  <si>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</si>
  <si>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</si>
  <si>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</si>
  <si>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</si>
  <si>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</si>
  <si>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</si>
  <si>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</si>
  <si>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</si>
  <si>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</si>
  <si>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</si>
  <si>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</si>
  <si>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</si>
  <si>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</si>
  <si>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</si>
  <si>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</si>
  <si>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</si>
  <si>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</si>
  <si>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</si>
  <si>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</si>
  <si>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</si>
  <si>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</si>
  <si>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</si>
  <si>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</si>
  <si>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</si>
  <si>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</si>
  <si>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</si>
  <si>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</si>
  <si>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</si>
  <si>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</si>
  <si>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</si>
  <si>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</si>
  <si>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</si>
  <si>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</si>
  <si>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</si>
  <si>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</si>
  <si>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</si>
  <si>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</si>
  <si>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</si>
  <si>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</si>
  <si>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</si>
  <si>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</si>
  <si>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</si>
  <si>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</si>
  <si>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</si>
  <si>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</si>
  <si>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</si>
  <si>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</si>
  <si>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</si>
  <si>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</si>
  <si>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</si>
  <si>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</si>
  <si>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</si>
  <si>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</si>
  <si>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</si>
  <si>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</si>
  <si>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</si>
  <si>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</si>
  <si>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</si>
  <si>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</si>
  <si>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</si>
  <si>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</si>
  <si>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</si>
  <si>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</si>
  <si>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</si>
  <si>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</si>
  <si>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</si>
  <si>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</si>
  <si>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</si>
  <si>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</si>
  <si>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</si>
  <si>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</si>
  <si>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</si>
  <si>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</si>
  <si>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</si>
  <si>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</si>
  <si>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</si>
  <si>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</si>
  <si>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</si>
  <si>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</si>
  <si>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</si>
  <si>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</si>
  <si>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</si>
  <si>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</si>
  <si>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</si>
  <si>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</si>
  <si>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</si>
  <si>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</si>
  <si>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</si>
  <si>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</si>
  <si>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</si>
  <si>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</si>
  <si>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</si>
  <si>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</si>
  <si>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</si>
  <si>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</si>
  <si>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</si>
  <si>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</si>
  <si>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</si>
  <si>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</si>
  <si>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</si>
  <si>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</si>
  <si>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</si>
  <si>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</si>
  <si>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</si>
  <si>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</si>
  <si>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</si>
  <si>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</si>
  <si>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</si>
  <si>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</si>
  <si>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</si>
  <si>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</si>
  <si>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</si>
  <si>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</si>
  <si>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</si>
  <si>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</si>
  <si>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</si>
  <si>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</si>
  <si>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</si>
  <si>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</si>
  <si>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</si>
  <si>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</si>
  <si>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</si>
  <si>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</si>
  <si>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</si>
  <si>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</si>
  <si>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</si>
  <si>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</si>
  <si>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</si>
  <si>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</si>
  <si>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</si>
  <si>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</si>
  <si>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</si>
  <si>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</si>
  <si>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</si>
  <si>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</si>
  <si>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</si>
  <si>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</si>
  <si>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</si>
  <si>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</si>
  <si>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</si>
  <si>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</si>
  <si>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</si>
  <si>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</si>
  <si>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</si>
  <si>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</si>
  <si>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</si>
  <si>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</si>
  <si>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</si>
  <si>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</si>
  <si>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</si>
  <si>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</si>
  <si>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</si>
  <si>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</si>
  <si>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</si>
  <si>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</si>
  <si>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</si>
  <si>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</si>
  <si>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</si>
  <si>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</si>
  <si>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</si>
  <si>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</si>
  <si>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</si>
  <si>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</si>
  <si>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</si>
  <si>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</si>
  <si>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</si>
  <si>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</si>
  <si>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</si>
  <si>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</si>
  <si>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</si>
  <si>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</si>
  <si>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</si>
  <si>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</si>
  <si>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</si>
  <si>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</si>
  <si>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</si>
  <si>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</si>
  <si>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</si>
  <si>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</si>
  <si>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</si>
  <si>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</si>
  <si>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</si>
  <si>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</si>
  <si>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</si>
  <si>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</si>
  <si>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</si>
  <si>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</si>
  <si>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</si>
  <si>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</si>
  <si>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</si>
  <si>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</si>
  <si>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</si>
  <si>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</si>
  <si>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</si>
  <si>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</si>
  <si>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</si>
  <si>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</si>
  <si>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</si>
  <si>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</si>
  <si>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</si>
  <si>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</si>
  <si>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</si>
  <si>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</si>
  <si>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</si>
  <si>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</si>
  <si>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</si>
  <si>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</si>
  <si>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</si>
  <si>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</si>
  <si>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</si>
  <si>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</si>
  <si>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</si>
  <si>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</si>
  <si>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</si>
  <si>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</si>
  <si>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</si>
  <si>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</si>
  <si>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</si>
  <si>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</si>
  <si>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</si>
  <si>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</si>
  <si>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</si>
  <si>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</si>
  <si>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</si>
  <si>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</si>
  <si>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</si>
  <si>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</si>
  <si>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</si>
  <si>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</si>
  <si>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</si>
  <si>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</si>
  <si>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</si>
  <si>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</si>
  <si>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</si>
  <si>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</si>
  <si>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</si>
  <si>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</si>
  <si>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</si>
  <si>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</si>
  <si>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</si>
  <si>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</si>
  <si>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</si>
  <si>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</si>
  <si>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</si>
  <si>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</si>
  <si>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</si>
  <si>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</si>
  <si>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</si>
  <si>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</si>
  <si>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</si>
  <si>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</si>
  <si>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</si>
  <si>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</si>
  <si>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</si>
  <si>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</si>
  <si>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</si>
  <si>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</si>
  <si>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</si>
  <si>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</si>
  <si>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</si>
  <si>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</si>
  <si>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</si>
  <si>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</si>
  <si>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</si>
  <si>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</si>
  <si>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</si>
  <si>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</si>
  <si>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</si>
  <si>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</si>
  <si>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</si>
  <si>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</si>
  <si>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</si>
  <si>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</si>
  <si>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</si>
  <si>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</si>
  <si>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</si>
  <si>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</si>
  <si>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</si>
  <si>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</si>
  <si>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</si>
  <si>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</si>
  <si>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</si>
  <si>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</si>
  <si>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</si>
  <si>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</si>
  <si>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</si>
  <si>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</si>
  <si>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</si>
  <si>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</si>
  <si>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</si>
  <si>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</si>
  <si>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</si>
  <si>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</si>
  <si>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</si>
  <si>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</si>
  <si>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</si>
  <si>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</si>
  <si>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</si>
  <si>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</si>
  <si>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</si>
  <si>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</si>
  <si>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</si>
  <si>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</si>
  <si>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</si>
  <si>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</si>
  <si>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</si>
  <si>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</si>
  <si>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</si>
  <si>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</si>
  <si>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</si>
  <si>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</si>
  <si>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</si>
  <si>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</si>
  <si>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</si>
  <si>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</si>
  <si>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</si>
  <si>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</si>
  <si>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</si>
  <si>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</si>
  <si>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</si>
  <si>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</si>
  <si>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</si>
  <si>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</si>
  <si>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</si>
  <si>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</si>
  <si>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</si>
  <si>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</si>
  <si>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</si>
  <si>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</si>
  <si>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</si>
  <si>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</si>
  <si>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</si>
  <si>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</si>
  <si>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</si>
  <si>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</si>
  <si>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</si>
  <si>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</si>
  <si>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</si>
  <si>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</si>
  <si>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</si>
  <si>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</si>
  <si>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</si>
  <si>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</si>
  <si>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</si>
  <si>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</si>
  <si>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</si>
  <si>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</si>
  <si>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</si>
  <si>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</si>
  <si>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</si>
  <si>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</si>
  <si>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</si>
  <si>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</si>
  <si>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</si>
  <si>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</si>
  <si>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</si>
  <si>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</si>
  <si>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</si>
  <si>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</si>
  <si>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</si>
  <si>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</si>
  <si>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</si>
  <si>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</si>
  <si>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</si>
  <si>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</si>
  <si>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</si>
  <si>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</si>
  <si>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</si>
  <si>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</si>
  <si>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</si>
  <si>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</si>
  <si>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</si>
  <si>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</si>
  <si>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</si>
  <si>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</si>
  <si>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</si>
  <si>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</si>
  <si>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</si>
  <si>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</si>
  <si>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</si>
  <si>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</si>
  <si>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</si>
  <si>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</si>
  <si>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</si>
  <si>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</si>
  <si>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</si>
  <si>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</si>
  <si>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</si>
  <si>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</si>
  <si>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</si>
  <si>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</si>
  <si>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</si>
  <si>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</si>
  <si>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</si>
  <si>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</si>
  <si>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</si>
  <si>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</si>
  <si>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</si>
  <si>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</si>
  <si>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</si>
  <si>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</si>
  <si>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</si>
  <si>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</si>
  <si>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</si>
  <si>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</si>
  <si>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</si>
  <si>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</si>
  <si>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</si>
  <si>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</si>
  <si>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</si>
  <si>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</si>
  <si>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</si>
  <si>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</si>
  <si>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</si>
  <si>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</si>
  <si>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</si>
  <si>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</si>
  <si>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</si>
  <si>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</si>
  <si>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</si>
  <si>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</si>
  <si>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</si>
  <si>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</si>
  <si>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</si>
  <si>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</si>
  <si>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</si>
  <si>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</si>
  <si>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</si>
  <si>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</si>
  <si>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</si>
  <si>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</si>
  <si>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</si>
  <si>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</si>
  <si>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</si>
  <si>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</si>
  <si>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</si>
  <si>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</si>
  <si>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</si>
  <si>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</si>
  <si>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</si>
  <si>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</si>
  <si>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</si>
  <si>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</si>
  <si>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</si>
  <si>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</si>
  <si>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</si>
  <si>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</si>
  <si>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</si>
  <si>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</si>
  <si>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</si>
  <si>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</si>
  <si>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</si>
  <si>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</si>
  <si>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</si>
  <si>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</si>
  <si>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</si>
  <si>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</si>
  <si>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</si>
  <si>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</si>
  <si>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</si>
  <si>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</si>
  <si>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</si>
  <si>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</si>
  <si>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</si>
  <si>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</si>
  <si>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</si>
  <si>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</si>
  <si>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</si>
  <si>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</si>
  <si>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</si>
  <si>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</si>
  <si>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</si>
  <si>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</si>
  <si>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</si>
  <si>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</si>
  <si>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</si>
  <si>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</si>
  <si>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</si>
  <si>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</si>
  <si>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</si>
  <si>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</si>
  <si>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</si>
  <si>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</si>
  <si>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</si>
  <si>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</si>
  <si>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</si>
  <si>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</si>
  <si>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</si>
  <si>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</si>
  <si>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</si>
  <si>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</si>
  <si>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</si>
  <si>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</si>
  <si>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</si>
  <si>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</si>
  <si>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</si>
  <si>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</si>
  <si>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</si>
  <si>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</si>
  <si>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</si>
  <si>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</si>
  <si>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</si>
  <si>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</si>
  <si>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</si>
  <si>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</si>
  <si>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</si>
  <si>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</si>
  <si>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</si>
  <si>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</si>
  <si>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</si>
  <si>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</si>
  <si>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</si>
  <si>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</si>
  <si>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</si>
  <si>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</si>
  <si>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</si>
  <si>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</si>
  <si>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</si>
  <si>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</si>
  <si>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</si>
  <si>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</si>
  <si>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</si>
  <si>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</si>
  <si>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</si>
  <si>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</si>
  <si>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</si>
  <si>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</si>
  <si>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</si>
  <si>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</si>
  <si>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</si>
  <si>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</si>
  <si>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</si>
  <si>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</si>
  <si>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</si>
  <si>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</si>
  <si>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</si>
  <si>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</si>
  <si>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</si>
  <si>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</si>
  <si>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</si>
  <si>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</si>
  <si>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</si>
  <si>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</si>
  <si>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</si>
  <si>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</si>
  <si>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</si>
  <si>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</si>
  <si>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</si>
  <si>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</si>
  <si>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</si>
  <si>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</si>
  <si>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</si>
  <si>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</si>
  <si>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</si>
  <si>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</si>
  <si>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</si>
  <si>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</si>
  <si>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</si>
  <si>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</si>
  <si>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</si>
  <si>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</si>
  <si>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</si>
  <si>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</si>
  <si>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</si>
  <si>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</si>
  <si>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</si>
  <si>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</si>
  <si>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</si>
  <si>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</si>
  <si>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</si>
  <si>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</si>
  <si>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</si>
  <si>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</si>
  <si>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</si>
  <si>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</si>
  <si>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</si>
  <si>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</si>
  <si>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</si>
  <si>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</si>
  <si>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</si>
  <si>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</si>
  <si>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</si>
  <si>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</si>
  <si>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</si>
  <si>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</si>
  <si>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</si>
  <si>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</si>
  <si>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</si>
  <si>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</si>
  <si>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</si>
  <si>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</si>
  <si>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</si>
  <si>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</si>
  <si>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</si>
  <si>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</si>
  <si>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</si>
  <si>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</si>
  <si>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</si>
  <si>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</si>
  <si>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</si>
  <si>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</si>
  <si>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</si>
  <si>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</si>
  <si>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</si>
  <si>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</si>
  <si>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</si>
  <si>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</si>
  <si>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</si>
  <si>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</si>
  <si>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</si>
  <si>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</si>
  <si>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</si>
  <si>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</si>
  <si>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</si>
  <si>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</si>
  <si>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</si>
  <si>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</si>
  <si>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</si>
  <si>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</si>
  <si>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</si>
  <si>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</si>
  <si>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</si>
  <si>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</si>
  <si>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</si>
  <si>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</si>
  <si>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</si>
  <si>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</si>
  <si>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</si>
  <si>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</si>
  <si>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</si>
  <si>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</si>
  <si>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</si>
  <si>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</si>
  <si>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</si>
  <si>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</si>
  <si>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</si>
  <si>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</si>
  <si>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</si>
  <si>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</si>
  <si>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</si>
  <si>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</si>
  <si>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</si>
  <si>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</si>
  <si>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</si>
  <si>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</si>
  <si>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</si>
  <si>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</si>
  <si>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</si>
  <si>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</si>
  <si>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</si>
  <si>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</si>
  <si>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</si>
  <si>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</si>
  <si>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</si>
  <si>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</si>
  <si>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</si>
  <si>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</si>
  <si>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</si>
  <si>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</si>
  <si>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</si>
  <si>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</si>
  <si>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</si>
  <si>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</si>
  <si>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</si>
  <si>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</si>
  <si>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</si>
  <si>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</si>
  <si>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</si>
  <si>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</si>
  <si>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</si>
  <si>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</si>
  <si>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</si>
  <si>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</si>
  <si>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</si>
  <si>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</si>
  <si>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</si>
  <si>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</si>
  <si>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</si>
  <si>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</si>
  <si>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</si>
  <si>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</si>
  <si>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</si>
  <si>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</si>
  <si>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</si>
  <si>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</si>
  <si>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</si>
  <si>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</si>
  <si>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</si>
  <si>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</si>
  <si>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</si>
  <si>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</si>
  <si>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</si>
  <si>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</si>
  <si>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</si>
  <si>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</si>
  <si>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</si>
  <si>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</si>
  <si>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</si>
  <si>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</si>
  <si>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</si>
  <si>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</si>
  <si>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</si>
  <si>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</si>
  <si>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</si>
  <si>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</si>
  <si>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</si>
  <si>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</si>
  <si>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</si>
  <si>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</si>
  <si>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</si>
  <si>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</si>
  <si>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</si>
  <si>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</si>
  <si>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</si>
  <si>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</si>
  <si>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</si>
  <si>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</si>
  <si>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</si>
  <si>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</si>
  <si>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</si>
  <si>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</si>
  <si>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</si>
  <si>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</si>
  <si>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</si>
  <si>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</si>
  <si>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</si>
  <si>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</si>
  <si>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</si>
  <si>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</si>
  <si>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</si>
  <si>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</si>
  <si>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</si>
  <si>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</si>
  <si>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</si>
  <si>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</si>
  <si>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</si>
  <si>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</si>
  <si>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</si>
  <si>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</si>
  <si>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</si>
  <si>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</si>
  <si>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</si>
  <si>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</si>
  <si>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</si>
  <si>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</si>
  <si>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</si>
  <si>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</si>
  <si>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</si>
  <si>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</si>
  <si>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</si>
  <si>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</si>
  <si>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</si>
  <si>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</si>
  <si>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</si>
  <si>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</si>
  <si>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</si>
  <si>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</si>
  <si>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</si>
  <si>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</si>
  <si>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</si>
  <si>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</si>
  <si>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</si>
  <si>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</si>
  <si>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</si>
  <si>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</si>
  <si>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</si>
  <si>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</si>
  <si>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</si>
  <si>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</si>
  <si>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</si>
  <si>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</si>
  <si>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</si>
  <si>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</si>
  <si>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</si>
  <si>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</si>
  <si>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</si>
  <si>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</si>
  <si>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</si>
  <si>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</si>
  <si>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</si>
  <si>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</si>
  <si>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</si>
  <si>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</si>
  <si>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</si>
  <si>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</si>
  <si>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</si>
  <si>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</si>
  <si>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</si>
  <si>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</si>
  <si>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</si>
  <si>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</si>
  <si>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</si>
  <si>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</si>
  <si>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</si>
  <si>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</si>
  <si>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</si>
  <si>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</si>
  <si>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</si>
  <si>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</si>
  <si>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</si>
  <si>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</si>
  <si>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</si>
  <si>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</si>
  <si>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</si>
  <si>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</si>
  <si>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</si>
  <si>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</si>
  <si>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</si>
  <si>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</si>
  <si>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</si>
  <si>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</si>
  <si>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</si>
  <si>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</si>
  <si>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</si>
  <si>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</si>
  <si>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</si>
  <si>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</si>
  <si>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</si>
  <si>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</si>
  <si>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</si>
  <si>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</si>
  <si>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</si>
  <si>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</si>
  <si>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</si>
  <si>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</si>
  <si>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</si>
  <si>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</si>
  <si>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</si>
  <si>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</si>
  <si>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</si>
  <si>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</si>
  <si>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</si>
  <si>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</si>
  <si>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</si>
  <si>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</si>
  <si>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</si>
  <si>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</si>
  <si>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</si>
  <si>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</si>
  <si>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</si>
  <si>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</si>
  <si>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</si>
  <si>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</si>
  <si>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</si>
  <si>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</si>
  <si>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</si>
  <si>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</si>
  <si>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</si>
  <si>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</si>
  <si>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</si>
  <si>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</si>
  <si>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</si>
  <si>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</si>
  <si>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</si>
  <si>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</si>
  <si>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</si>
  <si>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</si>
  <si>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</si>
  <si>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</si>
  <si>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</si>
  <si>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</si>
  <si>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</si>
  <si>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</si>
  <si>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</si>
  <si>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</si>
  <si>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</si>
  <si>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</si>
  <si>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</si>
  <si>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</si>
  <si>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</si>
  <si>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</si>
  <si>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</si>
  <si>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</si>
  <si>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</si>
  <si>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</si>
  <si>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</si>
  <si>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</si>
  <si>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</si>
  <si>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</si>
  <si>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</si>
  <si>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</si>
  <si>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</si>
  <si>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</si>
  <si>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</si>
  <si>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</si>
  <si>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</si>
  <si>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</si>
  <si>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</si>
  <si>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</si>
  <si>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</si>
  <si>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</si>
  <si>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</si>
  <si>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</si>
  <si>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</si>
  <si>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</si>
  <si>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</si>
  <si>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</si>
  <si>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</si>
  <si>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</si>
  <si>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</si>
  <si>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</si>
  <si>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</si>
  <si>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</si>
  <si>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</si>
  <si>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</si>
  <si>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</si>
  <si>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</si>
  <si>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</si>
  <si>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</si>
  <si>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</si>
  <si>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</si>
  <si>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</si>
  <si>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</si>
  <si>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</si>
  <si>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</si>
  <si>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</si>
  <si>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</si>
  <si>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</si>
  <si>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</si>
  <si>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</si>
  <si>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</si>
  <si>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</si>
  <si>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</si>
  <si>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</si>
  <si>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</si>
  <si>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</si>
  <si>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</si>
  <si>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</si>
  <si>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</si>
  <si>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</si>
  <si>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</si>
  <si>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</si>
  <si>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</si>
  <si>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</si>
  <si>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</si>
  <si>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</si>
  <si>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</si>
  <si>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</si>
  <si>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</si>
  <si>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</si>
  <si>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</si>
  <si>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</si>
  <si>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</si>
  <si>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</si>
  <si>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</si>
  <si>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</si>
  <si>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</si>
  <si>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</si>
  <si>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</si>
  <si>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</si>
  <si>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</si>
  <si>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</si>
  <si>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</si>
  <si>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</si>
  <si>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</si>
  <si>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</si>
  <si>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</si>
  <si>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</si>
  <si>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</si>
  <si>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</si>
  <si>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</si>
  <si>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</si>
  <si>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</si>
  <si>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</si>
  <si>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</si>
  <si>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</si>
  <si>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</si>
  <si>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</si>
  <si>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</si>
  <si>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</si>
  <si>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</si>
  <si>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</si>
  <si>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</si>
  <si>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</si>
  <si>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</si>
  <si>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</si>
  <si>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</si>
  <si>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</si>
  <si>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</si>
  <si>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</si>
  <si>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</si>
  <si>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</si>
  <si>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</si>
  <si>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</si>
  <si>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</si>
  <si>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</si>
  <si>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</si>
  <si>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</si>
  <si>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</si>
  <si>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</si>
  <si>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</si>
  <si>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</si>
  <si>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</si>
  <si>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</si>
  <si>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</si>
  <si>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</si>
  <si>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</si>
  <si>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</si>
  <si>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</si>
  <si>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</si>
  <si>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</si>
  <si>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</si>
  <si>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</si>
  <si>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</si>
  <si>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</si>
  <si>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</si>
  <si>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</si>
  <si>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</si>
  <si>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</si>
  <si>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</si>
  <si>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</si>
  <si>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</si>
  <si>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</si>
  <si>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</si>
  <si>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</si>
  <si>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</si>
  <si>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</si>
  <si>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</si>
  <si>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</si>
  <si>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</si>
  <si>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</si>
  <si>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</si>
  <si>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</si>
  <si>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</si>
  <si>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</si>
  <si>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</si>
  <si>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</si>
  <si>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</si>
  <si>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</si>
  <si>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</si>
  <si>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</si>
  <si>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</si>
  <si>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</si>
  <si>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</si>
  <si>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</si>
  <si>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</si>
  <si>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</si>
  <si>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</si>
  <si>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</si>
  <si>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</si>
  <si>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</si>
  <si>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</si>
  <si>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</si>
  <si>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</si>
  <si>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</si>
  <si>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</si>
  <si>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</si>
  <si>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</si>
  <si>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</si>
  <si>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</si>
  <si>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</si>
  <si>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</si>
  <si>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</si>
  <si>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</si>
  <si>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</si>
  <si>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</si>
  <si>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</si>
  <si>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</si>
  <si>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</si>
  <si>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</si>
  <si>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</si>
  <si>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</si>
  <si>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</si>
  <si>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</si>
  <si>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</si>
  <si>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</si>
  <si>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</si>
  <si>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</si>
  <si>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</si>
  <si>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</si>
  <si>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</si>
  <si>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</si>
  <si>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</si>
  <si>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</si>
  <si>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</si>
  <si>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</si>
  <si>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</si>
  <si>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</si>
  <si>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</si>
  <si>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</si>
  <si>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</si>
  <si>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</si>
  <si>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</si>
  <si>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</si>
  <si>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</si>
  <si>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</si>
  <si>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</si>
  <si>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</si>
  <si>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</si>
  <si>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</si>
  <si>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</si>
  <si>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</si>
  <si>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</si>
  <si>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</si>
  <si>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</si>
  <si>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</si>
  <si>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</si>
  <si>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</si>
  <si>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</si>
  <si>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</si>
  <si>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</si>
  <si>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</si>
  <si>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</si>
  <si>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</si>
  <si>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</si>
  <si>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</si>
  <si>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</si>
  <si>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</si>
  <si>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</si>
  <si>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</si>
  <si>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</si>
  <si>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</si>
  <si>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</si>
  <si>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</si>
  <si>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</si>
  <si>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</si>
  <si>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</si>
  <si>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</si>
  <si>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</si>
  <si>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</si>
  <si>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</si>
  <si>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</si>
  <si>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</si>
  <si>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</si>
  <si>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</si>
  <si>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</si>
  <si>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</si>
  <si>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</si>
  <si>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</si>
  <si>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</si>
  <si>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</si>
  <si>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</si>
  <si>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</si>
  <si>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</si>
  <si>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</si>
  <si>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</si>
  <si>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</si>
  <si>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</si>
  <si>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</si>
  <si>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</si>
  <si>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</si>
  <si>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</si>
  <si>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</si>
  <si>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</si>
  <si>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</si>
  <si>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</si>
  <si>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</si>
  <si>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</si>
  <si>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</si>
  <si>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</si>
  <si>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</si>
  <si>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</si>
  <si>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</si>
  <si>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</si>
  <si>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</si>
  <si>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</si>
  <si>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</si>
  <si>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</si>
  <si>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</si>
  <si>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</si>
  <si>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</si>
  <si>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</si>
  <si>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</si>
  <si>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</si>
  <si>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</si>
  <si>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</si>
  <si>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</si>
  <si>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</si>
  <si>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</si>
  <si>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</si>
  <si>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</si>
  <si>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</si>
  <si>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</si>
  <si>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</si>
  <si>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</si>
  <si>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</si>
  <si>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</si>
  <si>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</si>
  <si>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</si>
  <si>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</si>
  <si>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</si>
  <si>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</si>
  <si>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</si>
  <si>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</si>
  <si>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</si>
  <si>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</si>
  <si>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</si>
  <si>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</si>
  <si>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</si>
  <si>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</si>
  <si>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</si>
  <si>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</si>
  <si>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</si>
  <si>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</si>
  <si>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</si>
  <si>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</si>
  <si>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</si>
  <si>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</si>
  <si>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</si>
  <si>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</si>
  <si>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</si>
  <si>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</si>
  <si>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</si>
  <si>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</si>
  <si>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</si>
  <si>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</si>
  <si>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</si>
  <si>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</si>
  <si>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</si>
  <si>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</si>
  <si>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</si>
  <si>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</si>
  <si>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</si>
  <si>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</si>
  <si>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</si>
  <si>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</si>
  <si>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</si>
  <si>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</si>
  <si>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</si>
  <si>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</si>
  <si>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</si>
  <si>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</si>
  <si>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</si>
  <si>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</si>
  <si>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</si>
  <si>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</si>
  <si>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</si>
  <si>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</si>
  <si>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</si>
  <si>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</si>
  <si>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</si>
  <si>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</si>
  <si>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</si>
  <si>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</si>
  <si>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</si>
  <si>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</si>
  <si>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</si>
  <si>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</si>
  <si>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</si>
  <si>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</si>
  <si>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</si>
  <si>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</si>
  <si>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</si>
  <si>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</si>
  <si>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</si>
  <si>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</si>
  <si>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</si>
  <si>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</si>
  <si>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</si>
  <si>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</si>
  <si>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</si>
  <si>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</si>
  <si>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</si>
  <si>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</si>
  <si>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</si>
  <si>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</si>
  <si>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</si>
  <si>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</si>
  <si>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</si>
  <si>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</si>
  <si>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</si>
  <si>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</si>
  <si>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</si>
  <si>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</si>
  <si>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</si>
  <si>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</si>
  <si>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</si>
  <si>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</si>
  <si>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</si>
  <si>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</si>
  <si>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</si>
  <si>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</si>
  <si>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</si>
  <si>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</si>
  <si>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</si>
  <si>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</si>
  <si>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</si>
  <si>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</si>
  <si>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</si>
  <si>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</si>
  <si>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</si>
  <si>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</si>
  <si>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</si>
  <si>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</si>
  <si>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</si>
  <si>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</si>
  <si>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</si>
  <si>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</si>
  <si>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</si>
  <si>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</si>
  <si>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</si>
  <si>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</si>
  <si>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</si>
  <si>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</si>
  <si>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</si>
  <si>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</si>
  <si>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</si>
  <si>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</si>
  <si>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</si>
  <si>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</si>
  <si>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</si>
  <si>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</si>
  <si>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</si>
  <si>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</si>
  <si>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</si>
  <si>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</si>
  <si>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</si>
  <si>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</si>
  <si>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</si>
  <si>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</si>
  <si>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</si>
  <si>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</si>
  <si>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</si>
  <si>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</si>
  <si>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</si>
  <si>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</si>
  <si>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</si>
  <si>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</si>
  <si>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</si>
  <si>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</si>
  <si>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</si>
  <si>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</si>
  <si>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</si>
  <si>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</si>
  <si>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</si>
  <si>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</si>
  <si>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</si>
  <si>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</si>
  <si>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</si>
  <si>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</si>
  <si>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</si>
  <si>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</si>
  <si>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</si>
  <si>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</si>
  <si>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</si>
  <si>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</si>
  <si>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</si>
  <si>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</si>
  <si>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</si>
  <si>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</si>
  <si>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</si>
  <si>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</si>
  <si>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</si>
  <si>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</si>
  <si>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</si>
  <si>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</si>
  <si>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</si>
  <si>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</si>
  <si>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</si>
  <si>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</si>
  <si>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</si>
  <si>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</si>
  <si>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</si>
  <si>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</si>
  <si>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</si>
  <si>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</si>
  <si>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</si>
  <si>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</si>
  <si>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</si>
  <si>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</si>
  <si>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</si>
  <si>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</si>
  <si>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</si>
  <si>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</si>
  <si>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</si>
  <si>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</si>
  <si>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</si>
  <si>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</si>
  <si>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</si>
  <si>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</si>
  <si>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</si>
  <si>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</si>
  <si>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</si>
  <si>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</si>
  <si>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</si>
  <si>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</si>
  <si>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</si>
  <si>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</si>
  <si>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</si>
  <si>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</si>
  <si>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</si>
  <si>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</si>
  <si>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</si>
  <si>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</si>
  <si>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</si>
  <si>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</si>
  <si>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</si>
  <si>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</si>
  <si>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</si>
  <si>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</si>
  <si>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</si>
  <si>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</si>
  <si>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</si>
  <si>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</si>
  <si>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</si>
  <si>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</si>
  <si>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</si>
  <si>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</si>
  <si>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</si>
  <si>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</si>
  <si>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</si>
  <si>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</si>
  <si>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</si>
  <si>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</si>
  <si>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</si>
  <si>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</si>
  <si>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</si>
  <si>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</si>
  <si>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</si>
  <si>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</si>
  <si>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</si>
  <si>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</si>
  <si>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</si>
  <si>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</si>
  <si>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</si>
  <si>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</si>
  <si>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</si>
  <si>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</si>
  <si>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</si>
  <si>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</si>
  <si>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</si>
  <si>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</si>
  <si>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</si>
  <si>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</si>
  <si>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</si>
  <si>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</si>
  <si>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</si>
  <si>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</si>
  <si>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</si>
  <si>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</si>
  <si>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</si>
  <si>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</si>
  <si>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</si>
  <si>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</si>
  <si>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</si>
  <si>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</si>
  <si>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</si>
  <si>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</si>
  <si>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</si>
  <si>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</si>
  <si>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</si>
  <si>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</si>
  <si>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</si>
  <si>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</si>
  <si>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</si>
  <si>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</si>
  <si>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</si>
  <si>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</si>
  <si>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</si>
  <si>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</si>
  <si>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</si>
  <si>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</si>
  <si>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</si>
  <si>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</si>
  <si>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</si>
  <si>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</si>
  <si>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</si>
  <si>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</si>
  <si>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</si>
  <si>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</si>
  <si>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</si>
  <si>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</si>
  <si>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</si>
  <si>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</si>
  <si>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</si>
  <si>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</si>
  <si>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</si>
  <si>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</si>
  <si>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</si>
  <si>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</si>
  <si>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</si>
  <si>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</si>
  <si>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</si>
  <si>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</si>
  <si>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</si>
  <si>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</si>
  <si>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</si>
  <si>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</si>
  <si>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</si>
  <si>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</si>
  <si>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</si>
  <si>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</si>
  <si>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</si>
  <si>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</si>
  <si>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</si>
  <si>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</si>
  <si>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</si>
  <si>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</si>
  <si>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</si>
  <si>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</si>
  <si>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</si>
  <si>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</si>
  <si>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</si>
  <si>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</si>
  <si>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</si>
  <si>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</si>
  <si>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</si>
  <si>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</si>
  <si>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</si>
  <si>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</si>
  <si>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</si>
  <si>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</si>
  <si>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</si>
  <si>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</si>
  <si>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</si>
  <si>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</si>
  <si>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</si>
  <si>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</si>
  <si>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</si>
  <si>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</si>
  <si>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</si>
  <si>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</si>
  <si>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</si>
  <si>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</si>
  <si>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</si>
  <si>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</si>
  <si>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</si>
  <si>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</si>
  <si>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</si>
  <si>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</si>
  <si>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</si>
  <si>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</si>
  <si>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</si>
  <si>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</si>
  <si>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</si>
  <si>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</si>
  <si>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</si>
  <si>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</si>
  <si>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</si>
  <si>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</si>
  <si>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</si>
  <si>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</si>
  <si>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</si>
  <si>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</si>
  <si>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</si>
  <si>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</si>
  <si>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</si>
  <si>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</si>
  <si>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</si>
  <si>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</si>
  <si>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</si>
  <si>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</si>
  <si>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</si>
  <si>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</si>
  <si>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</si>
  <si>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</si>
  <si>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</si>
  <si>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</si>
  <si>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</si>
  <si>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</si>
  <si>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</si>
  <si>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</si>
  <si>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</si>
  <si>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</si>
  <si>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</si>
  <si>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</si>
  <si>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</si>
  <si>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</si>
  <si>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</si>
  <si>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</si>
  <si>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</si>
  <si>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</si>
  <si>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</si>
  <si>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</si>
  <si>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</si>
  <si>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</si>
  <si>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</si>
  <si>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</si>
  <si>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</si>
  <si>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</si>
  <si>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</si>
  <si>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</si>
  <si>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</si>
  <si>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</si>
  <si>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</si>
  <si>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</si>
  <si>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</si>
  <si>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</si>
  <si>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</si>
  <si>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</si>
  <si>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</si>
  <si>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</si>
  <si>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</si>
  <si>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</si>
  <si>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</si>
  <si>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</si>
  <si>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</si>
  <si>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</si>
  <si>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</si>
  <si>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</si>
  <si>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</si>
  <si>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</si>
  <si>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</si>
  <si>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</si>
  <si>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</si>
  <si>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</si>
  <si>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</si>
  <si>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</si>
  <si>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</si>
  <si>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</si>
  <si>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</si>
  <si>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</si>
  <si>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</si>
  <si>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</si>
  <si>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</si>
  <si>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</si>
  <si>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</si>
  <si>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</si>
  <si>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</si>
  <si>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</si>
  <si>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</si>
  <si>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</si>
  <si>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</si>
  <si>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</si>
  <si>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</si>
  <si>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</si>
  <si>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</si>
  <si>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</si>
  <si>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</si>
  <si>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</si>
  <si>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</si>
  <si>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</si>
  <si>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</si>
  <si>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</si>
  <si>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</si>
  <si>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</si>
  <si>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</si>
  <si>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</si>
  <si>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</si>
  <si>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</si>
  <si>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</si>
  <si>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</si>
  <si>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</si>
  <si>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</si>
  <si>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</si>
  <si>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</si>
  <si>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</si>
  <si>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</si>
  <si>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</si>
  <si>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</si>
  <si>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</si>
  <si>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</si>
  <si>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</si>
  <si>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</si>
  <si>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</si>
  <si>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</si>
  <si>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</si>
  <si>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</si>
  <si>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</si>
  <si>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</si>
  <si>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</si>
  <si>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</si>
  <si>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</si>
  <si>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</si>
  <si>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</si>
  <si>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</si>
  <si>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</si>
  <si>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</si>
  <si>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</si>
  <si>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</si>
  <si>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</si>
  <si>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</si>
  <si>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</si>
  <si>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</si>
  <si>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</si>
  <si>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</si>
  <si>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</si>
  <si>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</si>
  <si>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</si>
  <si>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</si>
  <si>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</si>
  <si>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</si>
  <si>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</si>
  <si>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</si>
  <si>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</si>
  <si>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</si>
  <si>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</si>
  <si>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</si>
  <si>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</si>
  <si>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</si>
  <si>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</si>
  <si>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</si>
  <si>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</si>
  <si>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</si>
  <si>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</si>
  <si>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</si>
  <si>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</si>
  <si>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</si>
  <si>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</si>
  <si>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</si>
  <si>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</si>
  <si>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</si>
  <si>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</si>
  <si>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</si>
  <si>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</si>
  <si>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</si>
  <si>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</si>
  <si>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</si>
  <si>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</si>
  <si>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</si>
  <si>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</si>
  <si>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</si>
  <si>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</si>
  <si>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</si>
  <si>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</si>
  <si>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</si>
  <si>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</si>
  <si>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</si>
  <si>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</si>
  <si>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</si>
  <si>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</si>
  <si>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</si>
  <si>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</si>
  <si>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</si>
  <si>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</si>
  <si>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</si>
  <si>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</si>
  <si>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</si>
  <si>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</si>
  <si>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</si>
  <si>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</si>
  <si>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</si>
  <si>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</si>
  <si>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</si>
  <si>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</si>
  <si>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</si>
  <si>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</si>
  <si>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</si>
  <si>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</si>
  <si>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</si>
  <si>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</si>
  <si>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</si>
  <si>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</si>
  <si>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</si>
  <si>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</si>
  <si>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</si>
  <si>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</si>
  <si>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</si>
  <si>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</si>
  <si>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</si>
  <si>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</si>
  <si>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</si>
  <si>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</si>
  <si>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</si>
  <si>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</si>
  <si>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</si>
  <si>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</si>
  <si>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</si>
  <si>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</si>
  <si>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</si>
  <si>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</si>
  <si>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</si>
  <si>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</si>
  <si>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</si>
  <si>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</si>
  <si>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</si>
  <si>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</si>
  <si>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</si>
  <si>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</si>
  <si>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</si>
  <si>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</si>
  <si>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</si>
  <si>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</si>
  <si>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</si>
  <si>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</si>
  <si>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</si>
  <si>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</si>
  <si>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</si>
  <si>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</si>
  <si>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</si>
  <si>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</si>
  <si>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</si>
  <si>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</si>
  <si>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</si>
  <si>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</si>
  <si>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</si>
  <si>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</si>
  <si>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</si>
  <si>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</si>
  <si>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</si>
  <si>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</si>
  <si>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</si>
  <si>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</si>
  <si>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</si>
  <si>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</si>
  <si>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</si>
  <si>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</si>
  <si>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</si>
  <si>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</si>
  <si>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</si>
  <si>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</si>
  <si>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</si>
  <si>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</si>
  <si>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</si>
  <si>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</si>
  <si>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</si>
  <si>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</si>
  <si>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</si>
  <si>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</si>
  <si>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</si>
  <si>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</si>
  <si>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</si>
  <si>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</si>
  <si>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</si>
  <si>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</si>
  <si>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</si>
  <si>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</si>
  <si>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</si>
  <si>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</si>
  <si>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</si>
  <si>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</si>
  <si>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</si>
  <si>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</si>
  <si>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</si>
  <si>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</si>
  <si>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</si>
  <si>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</si>
  <si>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</si>
  <si>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</si>
  <si>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</si>
  <si>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</si>
  <si>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</si>
  <si>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</si>
  <si>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</si>
  <si>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</si>
  <si>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</si>
  <si>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</si>
  <si>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</si>
  <si>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</si>
  <si>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</si>
  <si>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</si>
  <si>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</si>
  <si>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</si>
  <si>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</si>
  <si>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</si>
  <si>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</si>
  <si>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</si>
  <si>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</si>
  <si>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</si>
  <si>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</si>
  <si>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</si>
  <si>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</si>
  <si>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</si>
  <si>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</si>
  <si>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</si>
  <si>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</si>
  <si>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</si>
  <si>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</si>
  <si>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</si>
  <si>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</si>
  <si>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</si>
  <si>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</si>
  <si>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</si>
  <si>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</si>
  <si>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</si>
  <si>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</si>
  <si>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</si>
  <si>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</si>
  <si>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</si>
  <si>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</si>
  <si>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</si>
  <si>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</si>
  <si>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</si>
  <si>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</si>
  <si>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</si>
  <si>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</si>
  <si>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</si>
  <si>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</si>
  <si>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</si>
  <si>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</si>
  <si>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</si>
  <si>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</si>
  <si>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</si>
  <si>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</si>
  <si>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</si>
  <si>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</si>
  <si>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</si>
  <si>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</si>
  <si>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</si>
  <si>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</si>
  <si>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</si>
  <si>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</si>
  <si>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</si>
  <si>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</si>
  <si>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</si>
  <si>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</si>
  <si>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</si>
  <si>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</si>
  <si>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</si>
  <si>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</si>
  <si>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</si>
  <si>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</si>
  <si>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</si>
  <si>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</si>
  <si>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</si>
  <si>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</si>
  <si>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</si>
  <si>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</si>
  <si>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</si>
  <si>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</si>
  <si>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</si>
  <si>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</si>
  <si>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</si>
  <si>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</si>
  <si>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</si>
  <si>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</si>
  <si>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</si>
  <si>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</si>
  <si>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</si>
  <si>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</si>
  <si>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</si>
  <si>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</si>
  <si>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</si>
  <si>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</si>
  <si>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</si>
  <si>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</si>
  <si>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</si>
  <si>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</si>
  <si>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</si>
  <si>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</si>
  <si>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</si>
  <si>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</si>
  <si>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</si>
  <si>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</si>
  <si>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</si>
  <si>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</si>
  <si>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</si>
  <si>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</si>
  <si>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</si>
  <si>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</si>
  <si>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</si>
  <si>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</si>
  <si>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</si>
  <si>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</si>
  <si>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</si>
  <si>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</si>
  <si>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</si>
  <si>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</si>
  <si>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</si>
  <si>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</si>
  <si>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</si>
  <si>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</si>
  <si>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</si>
  <si>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</si>
  <si>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</si>
  <si>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</si>
  <si>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</si>
  <si>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</si>
  <si>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</si>
  <si>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</si>
  <si>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</si>
  <si>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</si>
  <si>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</si>
  <si>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</si>
  <si>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</si>
  <si>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</si>
  <si>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</si>
  <si>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</si>
  <si>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</si>
  <si>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</si>
  <si>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</si>
  <si>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</si>
  <si>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</si>
  <si>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</si>
  <si>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</si>
  <si>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</si>
  <si>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</si>
  <si>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</si>
  <si>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</si>
  <si>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</si>
  <si>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</si>
  <si>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</si>
  <si>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</si>
  <si>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</si>
  <si>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</si>
  <si>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</si>
  <si>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</si>
  <si>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</si>
  <si>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</si>
  <si>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</si>
  <si>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</si>
  <si>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</si>
  <si>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</si>
  <si>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</si>
  <si>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</si>
  <si>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</si>
  <si>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</si>
  <si>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</si>
  <si>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</si>
  <si>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</si>
  <si>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</si>
  <si>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</si>
  <si>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</si>
  <si>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</si>
  <si>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</si>
  <si>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</si>
  <si>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</si>
  <si>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</si>
  <si>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</si>
  <si>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</si>
  <si>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</si>
  <si>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</si>
  <si>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</si>
  <si>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</si>
  <si>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</si>
  <si>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</si>
  <si>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</si>
  <si>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</si>
  <si>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</si>
  <si>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</si>
  <si>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</si>
  <si>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</si>
  <si>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</si>
  <si>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</si>
  <si>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</si>
  <si>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</si>
  <si>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</si>
  <si>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</si>
  <si>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</si>
  <si>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</si>
  <si>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</si>
  <si>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</si>
  <si>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</si>
  <si>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</si>
  <si>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</si>
  <si>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</si>
  <si>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</si>
  <si>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</si>
  <si>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</si>
  <si>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</si>
  <si>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</si>
  <si>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</si>
  <si>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</si>
  <si>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</si>
  <si>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</si>
  <si>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</si>
  <si>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</si>
  <si>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</si>
  <si>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</si>
  <si>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</si>
  <si>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</si>
  <si>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</si>
  <si>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</si>
  <si>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</si>
  <si>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</si>
  <si>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</si>
  <si>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</si>
  <si>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</si>
  <si>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</si>
  <si>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</si>
  <si>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</si>
  <si>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</si>
  <si>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</si>
  <si>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</si>
  <si>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</si>
  <si>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</si>
  <si>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</si>
  <si>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</si>
  <si>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</si>
  <si>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</si>
  <si>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</si>
  <si>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</si>
  <si>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</si>
  <si>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</si>
  <si>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</si>
  <si>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</si>
  <si>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</si>
  <si>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</si>
  <si>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</si>
  <si>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</si>
  <si>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</si>
  <si>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</si>
  <si>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</si>
  <si>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</si>
  <si>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</si>
  <si>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</si>
  <si>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</si>
  <si>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</si>
  <si>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</si>
  <si>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</si>
  <si>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</si>
  <si>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</si>
  <si>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</si>
  <si>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</si>
  <si>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</si>
  <si>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</si>
  <si>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</si>
  <si>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</si>
  <si>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</si>
  <si>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</si>
  <si>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</si>
  <si>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</si>
  <si>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</si>
  <si>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</si>
  <si>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</si>
  <si>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</si>
  <si>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</si>
  <si>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</si>
  <si>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</si>
  <si>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</si>
  <si>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</si>
  <si>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</si>
  <si>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</si>
  <si>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</si>
  <si>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</si>
  <si>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</si>
  <si>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</si>
  <si>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</si>
  <si>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</si>
  <si>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</si>
  <si>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</si>
  <si>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</si>
  <si>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</si>
  <si>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</si>
  <si>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</si>
  <si>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</si>
  <si>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</si>
  <si>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</si>
  <si>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</si>
  <si>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</si>
  <si>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</si>
  <si>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</si>
  <si>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</si>
  <si>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</si>
  <si>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</si>
  <si>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</si>
  <si>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</si>
  <si>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</si>
  <si>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</si>
  <si>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</si>
  <si>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</si>
  <si>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</si>
  <si>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</si>
  <si>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</si>
  <si>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</si>
  <si>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</si>
  <si>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</si>
  <si>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</si>
  <si>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</si>
  <si>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</si>
  <si>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</si>
  <si>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</si>
  <si>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</si>
  <si>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</si>
  <si>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</si>
  <si>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</si>
  <si>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</si>
  <si>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</si>
  <si>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</si>
  <si>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</si>
  <si>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</si>
  <si>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</si>
  <si>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</si>
  <si>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</si>
  <si>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</si>
  <si>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</si>
  <si>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</si>
  <si>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</si>
  <si>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</si>
  <si>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</si>
  <si>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</si>
  <si>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</si>
  <si>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</si>
  <si>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</si>
  <si>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</si>
  <si>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</si>
  <si>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</si>
  <si>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</si>
  <si>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</si>
  <si>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</si>
  <si>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</si>
  <si>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</si>
  <si>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</si>
  <si>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</si>
  <si>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</si>
  <si>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</si>
  <si>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</si>
  <si>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</si>
  <si>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</si>
  <si>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</si>
  <si>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</si>
  <si>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</si>
  <si>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</si>
  <si>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</si>
  <si>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</si>
  <si>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</si>
  <si>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</si>
  <si>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</si>
  <si>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</si>
  <si>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</si>
  <si>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</si>
  <si>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</si>
  <si>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</si>
  <si>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</si>
  <si>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</si>
  <si>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</si>
  <si>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</si>
  <si>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</si>
  <si>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</si>
  <si>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</si>
  <si>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</si>
  <si>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</si>
  <si>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</si>
  <si>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</si>
  <si>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</si>
  <si>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</si>
  <si>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</si>
  <si>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</si>
  <si>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</si>
  <si>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</si>
  <si>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</si>
  <si>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</si>
  <si>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</si>
  <si>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</si>
  <si>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</si>
  <si>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</si>
  <si>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</si>
  <si>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</si>
  <si>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</si>
  <si>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</si>
  <si>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</si>
  <si>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</si>
  <si>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</si>
  <si>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</si>
  <si>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</si>
  <si>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</si>
  <si>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</si>
  <si>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</si>
  <si>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</si>
  <si>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</si>
  <si>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</si>
  <si>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</si>
  <si>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</si>
  <si>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</si>
  <si>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</si>
  <si>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</si>
  <si>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</si>
  <si>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</si>
  <si>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</si>
  <si>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</si>
  <si>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</si>
  <si>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</si>
  <si>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</si>
  <si>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</si>
  <si>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</si>
  <si>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</si>
  <si>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</si>
  <si>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</si>
  <si>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</si>
  <si>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</si>
  <si>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</si>
  <si>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</si>
  <si>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</si>
  <si>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</si>
  <si>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</si>
  <si>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</si>
  <si>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</si>
  <si>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</si>
  <si>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</si>
  <si>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</si>
  <si>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</si>
  <si>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</si>
  <si>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</si>
  <si>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</si>
  <si>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</si>
  <si>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</si>
  <si>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</si>
  <si>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</si>
  <si>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</si>
  <si>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</si>
  <si>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</si>
  <si>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</si>
  <si>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</si>
  <si>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</si>
  <si>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</si>
  <si>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</si>
  <si>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</si>
  <si>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</si>
  <si>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</si>
  <si>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</si>
  <si>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</si>
  <si>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</si>
  <si>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</si>
  <si>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</si>
  <si>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</si>
  <si>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</si>
  <si>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</si>
  <si>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</si>
  <si>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</si>
  <si>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</si>
  <si>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</si>
  <si>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</si>
  <si>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</si>
  <si>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</si>
  <si>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</si>
  <si>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</si>
  <si>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</si>
  <si>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</si>
  <si>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</si>
  <si>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</si>
  <si>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</si>
  <si>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</si>
  <si>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</si>
  <si>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</si>
  <si>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</si>
  <si>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</si>
  <si>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</si>
  <si>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</si>
  <si>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</si>
  <si>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</si>
  <si>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</si>
  <si>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</si>
  <si>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</si>
  <si>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</si>
  <si>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</si>
  <si>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</si>
  <si>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</si>
  <si>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</si>
  <si>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</si>
  <si>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</si>
  <si>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</si>
  <si>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</si>
  <si>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</si>
  <si>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</si>
  <si>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</si>
  <si>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</si>
  <si>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</si>
  <si>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</si>
  <si>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</si>
  <si>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</si>
  <si>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</si>
  <si>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</si>
  <si>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</si>
  <si>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</si>
  <si>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</si>
  <si>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</si>
  <si>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</si>
  <si>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</si>
  <si>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</si>
  <si>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</si>
  <si>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</si>
  <si>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</si>
  <si>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</si>
  <si>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</si>
  <si>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</si>
  <si>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</si>
  <si>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</si>
  <si>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</si>
  <si>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</si>
  <si>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</si>
  <si>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</si>
  <si>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</si>
  <si>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</si>
  <si>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</si>
  <si>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</si>
  <si>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</si>
  <si>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</si>
  <si>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</si>
  <si>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</si>
  <si>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</si>
  <si>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</si>
  <si>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</si>
  <si>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</si>
  <si>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</si>
  <si>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</si>
  <si>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</si>
  <si>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</si>
  <si>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</si>
  <si>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</si>
  <si>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</si>
  <si>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</si>
  <si>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</si>
  <si>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</si>
  <si>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</si>
  <si>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</si>
  <si>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</si>
  <si>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</si>
  <si>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</si>
  <si>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</si>
  <si>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</si>
  <si>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</si>
  <si>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</si>
  <si>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</si>
  <si>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</si>
  <si>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</si>
  <si>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</si>
  <si>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</si>
  <si>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</si>
  <si>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</si>
  <si>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</si>
  <si>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</si>
  <si>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</si>
  <si>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</si>
  <si>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</si>
  <si>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</si>
  <si>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</si>
  <si>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</si>
  <si>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</si>
  <si>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</si>
  <si>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</si>
  <si>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</si>
  <si>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</si>
  <si>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</si>
  <si>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</si>
  <si>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</si>
  <si>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</si>
  <si>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</si>
  <si>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</si>
  <si>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</si>
  <si>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</si>
  <si>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</si>
  <si>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</si>
  <si>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</si>
  <si>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</si>
  <si>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</si>
  <si>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</si>
  <si>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</si>
  <si>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</si>
  <si>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</si>
  <si>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</si>
  <si>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</si>
  <si>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</si>
  <si>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</si>
  <si>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</si>
  <si>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</si>
  <si>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</si>
  <si>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</si>
  <si>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</si>
  <si>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</si>
  <si>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</si>
  <si>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</si>
  <si>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</si>
  <si>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</si>
  <si>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</si>
  <si>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</si>
  <si>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</si>
  <si>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</si>
  <si>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</si>
  <si>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</si>
  <si>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</si>
  <si>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</si>
  <si>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</si>
  <si>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</si>
  <si>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</si>
  <si>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</si>
  <si>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</si>
  <si>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</si>
  <si>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</si>
  <si>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</si>
  <si>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</si>
  <si>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</si>
  <si>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</si>
  <si>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</si>
  <si>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</si>
  <si>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</si>
  <si>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</si>
  <si>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</si>
  <si>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</si>
  <si>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</si>
  <si>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</si>
  <si>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</si>
  <si>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</si>
  <si>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</si>
  <si>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</si>
  <si>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</si>
  <si>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</si>
  <si>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</si>
  <si>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</si>
  <si>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</si>
  <si>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</si>
  <si>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</si>
  <si>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</si>
  <si>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</si>
  <si>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</si>
  <si>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</si>
  <si>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</si>
  <si>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</si>
  <si>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</si>
  <si>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</si>
  <si>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</si>
  <si>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</si>
  <si>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</si>
  <si>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</si>
  <si>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</si>
  <si>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</si>
  <si>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</si>
  <si>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</si>
  <si>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</si>
  <si>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</si>
  <si>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</si>
  <si>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</si>
  <si>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</si>
  <si>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</si>
  <si>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</si>
  <si>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</si>
  <si>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</si>
  <si>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</si>
  <si>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</si>
  <si>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</si>
  <si>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</si>
  <si>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</si>
  <si>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</si>
  <si>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</si>
  <si>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</si>
  <si>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</si>
  <si>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</si>
  <si>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</si>
  <si>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</si>
  <si>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</si>
  <si>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</si>
  <si>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</si>
  <si>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</si>
  <si>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</si>
  <si>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</si>
  <si>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</si>
  <si>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</si>
  <si>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</si>
  <si>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</si>
  <si>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</si>
  <si>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</si>
  <si>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</si>
  <si>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</si>
  <si>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</si>
  <si>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</si>
  <si>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</si>
  <si>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</si>
  <si>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</si>
  <si>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</si>
  <si>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</si>
  <si>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</si>
  <si>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</si>
  <si>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</si>
  <si>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</si>
  <si>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</si>
  <si>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</si>
  <si>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</si>
  <si>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</si>
  <si>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</si>
  <si>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</si>
  <si>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</si>
  <si>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</si>
  <si>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</si>
  <si>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</si>
  <si>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</si>
  <si>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</si>
  <si>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</si>
  <si>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</si>
  <si>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</si>
  <si>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</si>
  <si>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</si>
  <si>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</si>
  <si>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</si>
  <si>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</si>
  <si>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</si>
  <si>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</si>
  <si>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</si>
  <si>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</si>
  <si>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</si>
  <si>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</si>
  <si>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</si>
  <si>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</si>
  <si>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</si>
  <si>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</si>
  <si>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</si>
  <si>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</si>
  <si>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</si>
  <si>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</si>
  <si>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</si>
  <si>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</si>
  <si>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</si>
  <si>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</si>
  <si>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</si>
  <si>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</si>
  <si>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</si>
  <si>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</si>
  <si>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</si>
  <si>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</si>
  <si>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</si>
  <si>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</si>
  <si>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</si>
  <si>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</si>
  <si>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</si>
  <si>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</si>
  <si>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</si>
  <si>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</si>
  <si>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</si>
  <si>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</si>
  <si>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</si>
  <si>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</si>
  <si>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</si>
  <si>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</si>
  <si>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</si>
  <si>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</si>
  <si>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</si>
  <si>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</si>
  <si>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</si>
  <si>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</si>
  <si>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</si>
  <si>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</si>
  <si>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</si>
  <si>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</si>
  <si>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</si>
  <si>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</si>
  <si>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</si>
  <si>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</si>
  <si>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</si>
  <si>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</si>
  <si>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</si>
  <si>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</si>
  <si>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</si>
  <si>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</si>
  <si>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</si>
  <si>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</si>
  <si>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</si>
  <si>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</si>
  <si>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</si>
  <si>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</si>
  <si>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</si>
  <si>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</si>
  <si>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</si>
  <si>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</si>
  <si>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</si>
  <si>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</si>
  <si>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</si>
  <si>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</si>
  <si>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</si>
  <si>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</si>
  <si>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</si>
  <si>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</si>
  <si>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</si>
  <si>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</si>
  <si>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</si>
  <si>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</si>
  <si>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</si>
  <si>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</si>
  <si>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</si>
  <si>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</si>
  <si>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</si>
  <si>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</si>
  <si>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</si>
  <si>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</si>
  <si>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</si>
  <si>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</si>
  <si>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</si>
  <si>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</si>
  <si>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</si>
  <si>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</si>
  <si>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</si>
  <si>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</si>
  <si>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</si>
  <si>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</si>
  <si>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</si>
  <si>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</si>
  <si>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</si>
  <si>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</si>
  <si>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</si>
  <si>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</si>
  <si>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</si>
  <si>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</si>
  <si>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</si>
  <si>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</si>
  <si>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</si>
  <si>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</si>
  <si>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</si>
  <si>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</si>
  <si>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</si>
  <si>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</si>
  <si>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</si>
  <si>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</si>
  <si>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</si>
  <si>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</si>
  <si>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</si>
  <si>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</si>
  <si>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</si>
  <si>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</si>
  <si>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</si>
  <si>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</si>
  <si>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</si>
  <si>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</si>
  <si>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</si>
  <si>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</si>
  <si>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</si>
  <si>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</si>
  <si>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</si>
  <si>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</si>
  <si>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</si>
  <si>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</si>
  <si>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</si>
  <si>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</si>
  <si>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</si>
  <si>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</si>
  <si>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</si>
  <si>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</si>
  <si>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</si>
  <si>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</si>
  <si>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</si>
  <si>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</si>
  <si>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</si>
  <si>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</si>
  <si>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</si>
  <si>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</si>
  <si>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</si>
  <si>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</si>
  <si>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</si>
  <si>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</si>
  <si>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</si>
  <si>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</si>
  <si>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</si>
  <si>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</si>
  <si>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</si>
  <si>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</si>
  <si>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</si>
  <si>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</si>
  <si>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</si>
  <si>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</si>
  <si>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</si>
  <si>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</si>
  <si>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</si>
  <si>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</si>
  <si>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</si>
  <si>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</si>
  <si>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</si>
  <si>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</si>
  <si>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</si>
  <si>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</si>
  <si>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</si>
  <si>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</si>
  <si>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</si>
  <si>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</si>
  <si>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</si>
  <si>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</si>
  <si>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</si>
  <si>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</si>
  <si>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</si>
  <si>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</si>
  <si>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</si>
  <si>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</si>
  <si>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</si>
  <si>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</si>
  <si>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</si>
  <si>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</si>
  <si>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</si>
  <si>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</si>
  <si>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</si>
  <si>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</si>
  <si>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</si>
  <si>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</si>
  <si>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</si>
  <si>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</si>
  <si>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</si>
  <si>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</si>
  <si>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</si>
  <si>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</si>
  <si>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</si>
  <si>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</si>
  <si>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</si>
  <si>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</si>
  <si>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</si>
  <si>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</si>
  <si>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</si>
  <si>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</si>
  <si>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</si>
  <si>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</si>
  <si>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</si>
  <si>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</si>
  <si>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</si>
  <si>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</si>
  <si>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</si>
  <si>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</si>
  <si>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</si>
  <si>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</si>
  <si>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</si>
  <si>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</si>
  <si>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</si>
  <si>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</si>
  <si>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</si>
  <si>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</si>
  <si>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</si>
  <si>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</si>
  <si>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</si>
  <si>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</si>
  <si>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</si>
  <si>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</si>
  <si>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</si>
  <si>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</si>
  <si>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</si>
  <si>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</si>
  <si>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</si>
  <si>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</si>
  <si>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</si>
  <si>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</si>
  <si>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</si>
  <si>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</si>
  <si>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</si>
  <si>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</si>
  <si>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</si>
  <si>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</si>
  <si>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</si>
  <si>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</si>
  <si>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</si>
  <si>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</si>
  <si>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</si>
  <si>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</si>
  <si>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</si>
  <si>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</si>
  <si>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</si>
  <si>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</si>
  <si>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</si>
  <si>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</si>
  <si>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</si>
  <si>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</si>
  <si>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</si>
  <si>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</si>
  <si>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</si>
  <si>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</si>
  <si>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</si>
  <si>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</si>
  <si>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</si>
  <si>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</si>
  <si>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</si>
  <si>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</si>
  <si>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</si>
  <si>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</si>
  <si>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</si>
  <si>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</si>
  <si>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</si>
  <si>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</si>
  <si>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</si>
  <si>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</si>
  <si>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</si>
  <si>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</si>
  <si>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</si>
  <si>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</si>
  <si>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</si>
  <si>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</si>
  <si>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</si>
  <si>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</si>
  <si>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</si>
  <si>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</si>
  <si>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</si>
  <si>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</si>
  <si>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</si>
  <si>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</si>
  <si>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</si>
  <si>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</si>
  <si>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</si>
  <si>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</si>
  <si>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</si>
  <si>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</si>
  <si>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</si>
  <si>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</si>
  <si>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</si>
  <si>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</si>
  <si>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</si>
  <si>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</si>
  <si>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</si>
  <si>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</si>
  <si>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</si>
  <si>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</si>
  <si>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</si>
  <si>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</si>
  <si>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</si>
  <si>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</si>
  <si>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</si>
  <si>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</si>
  <si>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</si>
  <si>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</si>
  <si>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</si>
  <si>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</si>
  <si>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</si>
  <si>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</si>
  <si>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</si>
  <si>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</si>
  <si>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</si>
  <si>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</si>
  <si>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</si>
  <si>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</si>
  <si>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</si>
  <si>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</si>
  <si>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</si>
  <si>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</si>
  <si>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</si>
  <si>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</si>
  <si>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</si>
  <si>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</si>
  <si>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</si>
  <si>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</si>
  <si>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</si>
  <si>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</si>
  <si>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</si>
  <si>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</si>
  <si>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</si>
  <si>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</si>
  <si>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</si>
  <si>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</si>
  <si>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</si>
  <si>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</si>
  <si>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</si>
  <si>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</si>
  <si>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</si>
  <si>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</si>
  <si>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</si>
  <si>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</si>
  <si>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</si>
  <si>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</si>
  <si>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</si>
  <si>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</si>
  <si>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</si>
  <si>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</si>
  <si>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</si>
  <si>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</si>
  <si>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</si>
  <si>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</si>
  <si>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</si>
  <si>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</si>
  <si>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</si>
  <si>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</si>
  <si>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</si>
  <si>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</si>
  <si>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</si>
  <si>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</si>
  <si>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</si>
  <si>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</si>
  <si>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</si>
  <si>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</si>
  <si>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</si>
  <si>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</si>
  <si>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</si>
  <si>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</si>
  <si>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</si>
  <si>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</si>
  <si>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</si>
  <si>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</si>
  <si>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</si>
  <si>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</si>
  <si>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</si>
  <si>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</si>
  <si>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</si>
  <si>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</si>
  <si>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</si>
  <si>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</si>
  <si>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</si>
  <si>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</si>
  <si>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</si>
  <si>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</si>
  <si>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</si>
  <si>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</si>
  <si>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</si>
  <si>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</si>
  <si>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</si>
  <si>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</si>
  <si>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</si>
  <si>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</si>
  <si>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</si>
  <si>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</si>
  <si>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</si>
  <si>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</si>
  <si>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</si>
  <si>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</si>
  <si>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</si>
  <si>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</si>
  <si>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</si>
  <si>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</si>
  <si>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</si>
  <si>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</si>
  <si>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</si>
  <si>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</si>
  <si>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</si>
  <si>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</si>
  <si>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</si>
  <si>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</si>
  <si>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</si>
  <si>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</si>
  <si>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</si>
  <si>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</si>
  <si>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</si>
  <si>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</si>
  <si>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</si>
  <si>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</si>
  <si>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</si>
  <si>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</si>
  <si>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</si>
  <si>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</si>
  <si>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</si>
  <si>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</si>
  <si>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</si>
  <si>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</si>
  <si>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</si>
  <si>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</si>
  <si>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</si>
  <si>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</si>
  <si>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</si>
  <si>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</si>
  <si>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</si>
  <si>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</si>
  <si>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</si>
  <si>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</si>
  <si>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</si>
  <si>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</si>
  <si>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</si>
  <si>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</si>
  <si>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</si>
  <si>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</si>
  <si>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</si>
  <si>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</si>
  <si>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</si>
  <si>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</si>
  <si>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</si>
  <si>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</si>
  <si>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</si>
  <si>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</si>
  <si>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</si>
  <si>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</si>
  <si>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</si>
  <si>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</si>
  <si>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</si>
  <si>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</si>
  <si>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</si>
  <si>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</si>
  <si>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</si>
  <si>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</si>
  <si>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</si>
  <si>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</si>
  <si>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</si>
  <si>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</si>
  <si>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</si>
  <si>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</si>
  <si>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</si>
  <si>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</si>
  <si>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</si>
  <si>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</si>
  <si>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</si>
  <si>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</si>
  <si>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</si>
  <si>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</si>
  <si>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</si>
  <si>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</si>
  <si>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</si>
  <si>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</si>
  <si>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</si>
  <si>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</si>
  <si>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</si>
  <si>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</si>
  <si>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</si>
  <si>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</si>
  <si>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</si>
  <si>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</si>
  <si>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</si>
  <si>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</si>
  <si>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</si>
  <si>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</si>
  <si>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</si>
  <si>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</si>
  <si>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</si>
  <si>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</si>
  <si>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</si>
  <si>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</si>
  <si>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</si>
  <si>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</si>
  <si>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</si>
  <si>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</si>
  <si>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</si>
  <si>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</si>
  <si>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</si>
  <si>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</si>
  <si>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</si>
  <si>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</si>
  <si>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</si>
  <si>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</si>
  <si>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</si>
  <si>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</si>
  <si>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</si>
  <si>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</si>
  <si>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</si>
  <si>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</si>
  <si>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</si>
  <si>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</si>
  <si>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</si>
  <si>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</si>
  <si>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</si>
  <si>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</si>
  <si>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</si>
  <si>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</si>
  <si>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</si>
  <si>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</si>
  <si>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</si>
  <si>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</si>
  <si>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</si>
  <si>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</si>
  <si>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</si>
  <si>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</si>
  <si>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</si>
  <si>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</si>
  <si>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</si>
  <si>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</si>
  <si>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</si>
  <si>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</si>
  <si>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</si>
  <si>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</si>
  <si>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</si>
  <si>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</si>
  <si>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</si>
  <si>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</si>
  <si>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</si>
  <si>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</si>
  <si>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</si>
  <si>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</si>
  <si>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</si>
  <si>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</si>
  <si>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</si>
  <si>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</si>
  <si>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</si>
  <si>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</si>
  <si>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</si>
  <si>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</si>
  <si>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</si>
  <si>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</si>
  <si>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</si>
  <si>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</si>
  <si>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</si>
  <si>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</si>
  <si>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</si>
  <si>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</si>
  <si>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</si>
  <si>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</si>
  <si>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</si>
  <si>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</si>
  <si>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</si>
  <si>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</si>
  <si>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</si>
  <si>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</si>
  <si>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</si>
  <si>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</si>
  <si>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</si>
  <si>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</si>
  <si>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</si>
  <si>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</si>
  <si>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</si>
  <si>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</si>
  <si>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</si>
  <si>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</si>
  <si>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</si>
  <si>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</si>
  <si>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</si>
  <si>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</si>
  <si>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</si>
  <si>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</si>
  <si>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</si>
  <si>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</si>
  <si>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</si>
  <si>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</si>
  <si>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</si>
  <si>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</si>
  <si>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</si>
  <si>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</si>
  <si>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</si>
  <si>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</si>
  <si>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</si>
  <si>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</si>
  <si>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</si>
  <si>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</si>
  <si>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</si>
  <si>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</si>
  <si>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</si>
  <si>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</si>
  <si>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</si>
  <si>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</si>
  <si>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</si>
  <si>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</si>
  <si>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</si>
  <si>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</si>
  <si>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</si>
  <si>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</si>
  <si>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</si>
  <si>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</si>
  <si>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</si>
  <si>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</si>
  <si>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</si>
  <si>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</si>
  <si>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</si>
  <si>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</si>
  <si>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</si>
  <si>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</si>
  <si>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</si>
  <si>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</si>
  <si>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</si>
  <si>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</si>
  <si>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</si>
  <si>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</si>
  <si>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</si>
  <si>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</si>
  <si>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</si>
  <si>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</si>
  <si>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</si>
  <si>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</si>
  <si>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</si>
  <si>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</si>
  <si>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</si>
  <si>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</si>
  <si>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</si>
  <si>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</si>
  <si>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</si>
  <si>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</si>
  <si>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</si>
  <si>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</si>
  <si>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</si>
  <si>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</si>
  <si>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</si>
  <si>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</si>
  <si>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</si>
  <si>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</si>
  <si>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</si>
  <si>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</si>
  <si>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</si>
  <si>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</si>
  <si>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</si>
  <si>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</si>
  <si>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</si>
  <si>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</si>
  <si>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</si>
  <si>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</si>
  <si>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</si>
  <si>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</si>
  <si>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</si>
  <si>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</si>
  <si>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</si>
  <si>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</si>
  <si>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</si>
  <si>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</si>
  <si>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</si>
  <si>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</si>
  <si>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</si>
  <si>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</si>
  <si>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</si>
  <si>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</si>
  <si>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</si>
  <si>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</si>
  <si>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</si>
  <si>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</si>
  <si>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</si>
  <si>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</si>
  <si>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</si>
  <si>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</si>
  <si>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</si>
  <si>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</si>
  <si>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</si>
  <si>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</si>
  <si>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</si>
  <si>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</si>
  <si>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</si>
  <si>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</si>
  <si>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</si>
  <si>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</si>
  <si>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</si>
  <si>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</si>
  <si>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</si>
  <si>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</si>
  <si>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</si>
  <si>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</si>
  <si>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</si>
  <si>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</si>
  <si>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</si>
  <si>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</si>
  <si>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</si>
  <si>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</si>
  <si>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</si>
  <si>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</si>
  <si>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</si>
  <si>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</si>
  <si>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</si>
  <si>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</si>
  <si>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</si>
  <si>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</si>
  <si>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</si>
  <si>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</si>
  <si>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</si>
  <si>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</si>
  <si>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</si>
  <si>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</si>
  <si>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</si>
  <si>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</si>
  <si>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</si>
  <si>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</si>
  <si>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</si>
  <si>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</si>
  <si>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</si>
  <si>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</si>
  <si>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</si>
  <si>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</si>
  <si>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</si>
  <si>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</si>
  <si>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</si>
  <si>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</si>
  <si>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</si>
  <si>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</si>
  <si>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</si>
  <si>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</si>
  <si>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</si>
  <si>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</si>
  <si>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</si>
  <si>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</si>
  <si>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</si>
  <si>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</si>
  <si>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</si>
  <si>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</si>
  <si>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</si>
  <si>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</si>
  <si>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</si>
  <si>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</si>
  <si>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</si>
  <si>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</si>
  <si>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</si>
  <si>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</si>
  <si>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</si>
  <si>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</si>
  <si>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</si>
  <si>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</si>
  <si>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</si>
  <si>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</si>
  <si>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</si>
  <si>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</si>
  <si>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</si>
  <si>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</si>
  <si>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</si>
  <si>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</si>
  <si>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</si>
  <si>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</si>
  <si>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</si>
  <si>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</si>
  <si>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</si>
  <si>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</si>
  <si>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</si>
  <si>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</si>
  <si>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</si>
  <si>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</si>
  <si>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</si>
  <si>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</si>
  <si>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</si>
  <si>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</si>
  <si>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</si>
  <si>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</si>
  <si>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</si>
  <si>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</si>
  <si>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</si>
  <si>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</si>
  <si>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</si>
  <si>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</si>
  <si>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</si>
  <si>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</si>
  <si>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</si>
  <si>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</si>
  <si>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</si>
  <si>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</si>
  <si>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</si>
  <si>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</si>
  <si>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</si>
  <si>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</si>
  <si>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</si>
  <si>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</si>
  <si>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</si>
  <si>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</si>
  <si>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</si>
  <si>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</si>
  <si>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</si>
  <si>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</si>
  <si>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</si>
  <si>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</si>
  <si>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</si>
  <si>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</si>
  <si>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</si>
  <si>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</si>
  <si>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</si>
  <si>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</si>
  <si>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</si>
  <si>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</si>
  <si>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</si>
  <si>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</si>
  <si>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</si>
  <si>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</si>
  <si>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</si>
  <si>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</si>
  <si>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</si>
  <si>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</si>
  <si>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</si>
  <si>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</si>
  <si>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</si>
  <si>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</si>
  <si>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</si>
  <si>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</si>
  <si>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</si>
  <si>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</si>
  <si>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</si>
  <si>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</si>
  <si>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</si>
  <si>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</si>
  <si>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</si>
  <si>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</si>
  <si>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</si>
  <si>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</si>
  <si>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</si>
  <si>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</si>
  <si>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</si>
  <si>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</si>
  <si>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</si>
  <si>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</si>
  <si>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</si>
  <si>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</si>
  <si>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</si>
  <si>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</si>
  <si>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</si>
  <si>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</si>
  <si>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</si>
  <si>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</si>
  <si>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</si>
  <si>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</si>
  <si>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</si>
  <si>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</si>
  <si>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</si>
  <si>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</si>
  <si>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</si>
  <si>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</si>
  <si>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</si>
  <si>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</si>
  <si>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</si>
  <si>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</si>
  <si>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</si>
  <si>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</si>
  <si>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</si>
  <si>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</si>
  <si>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</si>
  <si>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</si>
  <si>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</si>
  <si>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</si>
  <si>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</si>
  <si>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</si>
  <si>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</si>
  <si>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</si>
  <si>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</si>
  <si>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</si>
  <si>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</si>
  <si>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</si>
  <si>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</si>
  <si>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</si>
  <si>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</si>
  <si>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</si>
  <si>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</si>
  <si>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</si>
  <si>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</si>
  <si>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</si>
  <si>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</si>
  <si>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</si>
  <si>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</si>
  <si>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</si>
  <si>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</si>
  <si>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</si>
  <si>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</si>
  <si>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</si>
  <si>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</si>
  <si>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</si>
  <si>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</si>
  <si>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</si>
  <si>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</si>
  <si>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</si>
  <si>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</si>
  <si>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</si>
  <si>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</si>
  <si>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</si>
  <si>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</si>
  <si>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</si>
  <si>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</si>
  <si>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</si>
  <si>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</si>
  <si>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</si>
  <si>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</si>
  <si>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</si>
  <si>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</si>
  <si>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</si>
  <si>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</si>
  <si>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</si>
  <si>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</si>
  <si>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</si>
  <si>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</si>
  <si>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</si>
  <si>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</si>
  <si>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</si>
  <si>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</si>
  <si>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</si>
  <si>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</si>
  <si>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</si>
  <si>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</si>
  <si>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</si>
  <si>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</si>
  <si>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</si>
  <si>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</si>
  <si>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</si>
  <si>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</si>
  <si>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</si>
  <si>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</si>
  <si>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</si>
  <si>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</si>
  <si>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</si>
  <si>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</si>
  <si>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</si>
  <si>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</si>
  <si>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</si>
  <si>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</si>
  <si>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</si>
  <si>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</si>
  <si>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</si>
  <si>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</si>
  <si>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</si>
  <si>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</si>
  <si>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</si>
  <si>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</si>
  <si>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</si>
  <si>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</si>
  <si>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</si>
  <si>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</si>
  <si>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</si>
  <si>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</si>
  <si>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</si>
  <si>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</si>
  <si>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</si>
  <si>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</si>
  <si>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</si>
  <si>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</si>
  <si>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</si>
  <si>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</si>
  <si>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</si>
  <si>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</si>
  <si>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</si>
  <si>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</si>
  <si>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</si>
  <si>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</si>
  <si>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</si>
  <si>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</si>
  <si>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</si>
  <si>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</si>
  <si>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</si>
  <si>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</si>
  <si>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</si>
  <si>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</si>
  <si>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</si>
  <si>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</si>
  <si>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</si>
  <si>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</si>
  <si>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</si>
  <si>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</si>
  <si>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</si>
  <si>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</si>
  <si>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</si>
  <si>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</si>
  <si>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</si>
  <si>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</si>
  <si>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</si>
  <si>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</si>
  <si>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</si>
  <si>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</si>
  <si>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</si>
  <si>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</si>
  <si>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</si>
  <si>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</si>
  <si>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</si>
  <si>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</si>
  <si>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</si>
  <si>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</si>
  <si>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</si>
  <si>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</si>
  <si>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</si>
  <si>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</si>
  <si>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</si>
  <si>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</si>
  <si>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</si>
  <si>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</si>
  <si>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</si>
  <si>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</si>
  <si>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</si>
  <si>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</si>
  <si>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</si>
  <si>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</si>
  <si>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</si>
  <si>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</si>
  <si>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</si>
  <si>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</si>
  <si>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</si>
  <si>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</si>
  <si>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</si>
  <si>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</si>
  <si>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</si>
  <si>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</si>
  <si>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</si>
  <si>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</si>
  <si>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</si>
  <si>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</si>
  <si>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</si>
  <si>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</si>
  <si>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</si>
  <si>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</si>
  <si>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</si>
  <si>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</si>
  <si>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</si>
  <si>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</si>
  <si>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</si>
  <si>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</si>
  <si>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</si>
  <si>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</si>
  <si>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</si>
  <si>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</si>
  <si>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</si>
  <si>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</si>
  <si>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</si>
  <si>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</si>
  <si>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</si>
  <si>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</si>
  <si>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</si>
  <si>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</si>
  <si>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</si>
  <si>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</si>
  <si>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</si>
  <si>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</si>
  <si>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</si>
  <si>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</si>
  <si>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</si>
  <si>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</si>
  <si>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</si>
  <si>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</si>
  <si>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</si>
  <si>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</si>
  <si>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</si>
  <si>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</si>
  <si>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</si>
  <si>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</si>
  <si>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</si>
  <si>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</si>
  <si>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</si>
  <si>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</si>
  <si>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</si>
  <si>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</si>
  <si>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</si>
  <si>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</si>
  <si>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</si>
  <si>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</si>
  <si>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</si>
  <si>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</si>
  <si>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</si>
  <si>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</si>
  <si>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</si>
  <si>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</si>
  <si>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</si>
  <si>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</si>
  <si>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</si>
  <si>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</si>
  <si>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</si>
  <si>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</si>
  <si>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</si>
  <si>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</si>
  <si>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</si>
  <si>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</si>
  <si>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</si>
  <si>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</si>
  <si>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</si>
  <si>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</si>
  <si>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</si>
  <si>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</si>
  <si>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</si>
  <si>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</si>
  <si>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</si>
  <si>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</si>
  <si>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</si>
  <si>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</si>
  <si>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</si>
  <si>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</si>
  <si>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</si>
  <si>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</si>
  <si>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</si>
  <si>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</si>
  <si>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</si>
  <si>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</si>
  <si>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</si>
  <si>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</si>
  <si>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</si>
  <si>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</si>
  <si>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</si>
  <si>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</si>
  <si>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</si>
  <si>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</si>
  <si>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</si>
  <si>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</si>
  <si>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</si>
  <si>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</si>
  <si>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</si>
  <si>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</si>
  <si>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</si>
  <si>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</si>
  <si>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</si>
  <si>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</si>
  <si>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</si>
  <si>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</si>
  <si>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</si>
  <si>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</si>
  <si>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</si>
  <si>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</si>
  <si>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</si>
  <si>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</si>
  <si>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</si>
  <si>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</si>
  <si>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</si>
  <si>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</si>
  <si>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</si>
  <si>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</si>
  <si>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</si>
  <si>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</si>
  <si>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</si>
  <si>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</si>
  <si>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</si>
  <si>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</si>
  <si>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</si>
  <si>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</si>
  <si>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</si>
  <si>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</si>
  <si>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</si>
  <si>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</si>
  <si>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</si>
  <si>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</si>
  <si>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</si>
  <si>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</si>
  <si>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</si>
  <si>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</si>
  <si>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</si>
  <si>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</si>
  <si>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</si>
  <si>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</si>
  <si>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</si>
  <si>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</si>
  <si>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</si>
  <si>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</si>
  <si>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</si>
  <si>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</si>
  <si>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</si>
  <si>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</si>
  <si>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</si>
  <si>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</si>
  <si>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</si>
  <si>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</si>
  <si>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</si>
  <si>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</si>
  <si>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</si>
  <si>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</si>
  <si>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</si>
  <si>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</si>
  <si>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</si>
  <si>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</si>
  <si>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</si>
  <si>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</si>
  <si>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</si>
  <si>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</si>
  <si>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</si>
  <si>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</si>
  <si>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</si>
  <si>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</si>
  <si>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</si>
  <si>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</si>
  <si>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</si>
  <si>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</si>
  <si>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</si>
  <si>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</si>
  <si>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</si>
  <si>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</si>
  <si>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</si>
  <si>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</si>
  <si>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</si>
  <si>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</si>
  <si>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</si>
  <si>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</si>
  <si>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</si>
  <si>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</si>
  <si>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</si>
  <si>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</si>
  <si>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</si>
  <si>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</si>
  <si>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</si>
  <si>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</si>
  <si>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</si>
  <si>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</si>
  <si>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</si>
  <si>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</si>
  <si>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</si>
  <si>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</si>
  <si>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</si>
  <si>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</si>
  <si>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</si>
  <si>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</si>
  <si>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</si>
  <si>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</si>
  <si>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</si>
  <si>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</si>
  <si>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</si>
  <si>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</si>
  <si>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</si>
  <si>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</si>
  <si>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</si>
  <si>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</si>
  <si>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</si>
  <si>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</si>
  <si>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</si>
  <si>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</si>
  <si>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</si>
  <si>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</si>
  <si>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</si>
  <si>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</si>
  <si>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</si>
  <si>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</si>
  <si>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</si>
  <si>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</si>
  <si>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</si>
  <si>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</si>
  <si>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</si>
  <si>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</si>
  <si>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</si>
  <si>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</si>
  <si>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</si>
  <si>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</si>
  <si>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</si>
  <si>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</si>
  <si>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</si>
  <si>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</si>
  <si>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</si>
  <si>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</si>
  <si>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</si>
  <si>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</si>
  <si>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</si>
  <si>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</si>
  <si>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</si>
  <si>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</si>
  <si>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</si>
  <si>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</si>
  <si>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</si>
  <si>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</si>
  <si>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</si>
  <si>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</si>
  <si>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</si>
  <si>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</si>
  <si>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</si>
  <si>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</si>
  <si>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</si>
  <si>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</si>
  <si>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</si>
  <si>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</si>
  <si>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</si>
  <si>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</si>
  <si>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</si>
  <si>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</si>
  <si>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</si>
  <si>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</si>
  <si>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</si>
  <si>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</si>
  <si>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</si>
  <si>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</si>
  <si>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</si>
  <si>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</si>
  <si>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</si>
  <si>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</si>
  <si>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</si>
  <si>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</si>
  <si>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</si>
  <si>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</si>
  <si>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</si>
  <si>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</si>
  <si>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</si>
  <si>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</si>
  <si>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</si>
  <si>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</si>
  <si>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</si>
  <si>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</si>
  <si>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</si>
  <si>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</si>
  <si>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</si>
  <si>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</si>
  <si>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</si>
  <si>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</si>
  <si>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</si>
  <si>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</si>
  <si>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</si>
  <si>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</si>
  <si>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</si>
  <si>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</si>
  <si>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</si>
  <si>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</si>
  <si>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</si>
  <si>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</si>
  <si>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</si>
  <si>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</si>
  <si>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</si>
  <si>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</si>
  <si>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</si>
  <si>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</si>
  <si>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</si>
  <si>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</si>
  <si>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</si>
  <si>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</si>
  <si>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</si>
  <si>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</si>
  <si>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</si>
  <si>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</si>
  <si>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</si>
  <si>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</si>
  <si>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</si>
  <si>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</si>
  <si>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</si>
  <si>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</si>
  <si>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</si>
  <si>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</si>
  <si>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</si>
  <si>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</si>
  <si>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</si>
  <si>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</si>
  <si>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</si>
  <si>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</si>
  <si>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</si>
  <si>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</si>
  <si>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</si>
  <si>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</si>
  <si>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</si>
  <si>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</si>
  <si>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</si>
  <si>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</si>
  <si>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</si>
  <si>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</si>
  <si>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</si>
  <si>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</si>
  <si>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</si>
  <si>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</si>
  <si>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</si>
  <si>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</si>
  <si>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</si>
  <si>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</si>
  <si>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</si>
  <si>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</si>
  <si>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</si>
  <si>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</si>
  <si>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</si>
  <si>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</si>
  <si>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</si>
  <si>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</si>
  <si>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</si>
  <si>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</si>
  <si>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</si>
  <si>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</si>
  <si>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</si>
  <si>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</si>
  <si>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</si>
  <si>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</si>
  <si>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</si>
  <si>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</si>
  <si>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</si>
  <si>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</si>
  <si>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</si>
  <si>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</si>
  <si>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</si>
  <si>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</si>
  <si>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</si>
  <si>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</si>
  <si>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</si>
  <si>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</si>
  <si>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</si>
  <si>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</si>
  <si>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</si>
  <si>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</si>
  <si>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</si>
  <si>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</si>
  <si>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</si>
  <si>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</si>
  <si>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</si>
  <si>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</si>
  <si>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</si>
  <si>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</si>
  <si>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</si>
  <si>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</si>
  <si>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</si>
  <si>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</si>
  <si>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</si>
  <si>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</si>
  <si>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</si>
  <si>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</si>
  <si>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</si>
  <si>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</si>
  <si>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</si>
  <si>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</si>
  <si>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</si>
  <si>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</si>
  <si>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</si>
  <si>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</si>
  <si>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</si>
  <si>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</si>
  <si>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</si>
  <si>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</si>
  <si>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</si>
  <si>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</si>
  <si>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</si>
  <si>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</si>
  <si>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</si>
  <si>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</si>
  <si>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</si>
  <si>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</si>
  <si>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</si>
  <si>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</si>
  <si>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</si>
  <si>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</si>
  <si>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</si>
  <si>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</si>
  <si>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</si>
  <si>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</si>
  <si>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</si>
  <si>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</si>
  <si>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</si>
  <si>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</si>
  <si>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</si>
  <si>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</si>
  <si>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</si>
  <si>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</si>
  <si>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</si>
  <si>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</si>
  <si>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</si>
  <si>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</si>
  <si>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</si>
  <si>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</si>
  <si>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</si>
  <si>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</si>
  <si>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</si>
  <si>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</si>
  <si>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</si>
  <si>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</si>
  <si>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</si>
  <si>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</si>
  <si>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</si>
  <si>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</si>
  <si>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</si>
  <si>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</si>
  <si>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</si>
  <si>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</si>
  <si>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</si>
  <si>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</si>
  <si>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</si>
  <si>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</si>
  <si>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</si>
  <si>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</si>
  <si>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</si>
  <si>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</si>
  <si>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</si>
  <si>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</si>
  <si>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</si>
  <si>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</si>
  <si>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</si>
  <si>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</si>
  <si>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</si>
  <si>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</si>
  <si>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</si>
  <si>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</si>
  <si>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</si>
  <si>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</si>
  <si>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</si>
  <si>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</si>
  <si>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</si>
  <si>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</si>
  <si>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</si>
  <si>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</si>
  <si>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</si>
  <si>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</si>
  <si>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</si>
  <si>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</si>
  <si>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</si>
  <si>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</si>
  <si>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</si>
  <si>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</si>
  <si>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</si>
  <si>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</si>
  <si>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</si>
  <si>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</si>
  <si>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</si>
  <si>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</si>
  <si>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</si>
  <si>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</si>
  <si>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</si>
  <si>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</si>
  <si>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</si>
  <si>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</si>
  <si>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</si>
  <si>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</si>
  <si>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</si>
  <si>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</si>
  <si>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</si>
  <si>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</si>
  <si>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</si>
  <si>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</si>
  <si>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</si>
  <si>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</si>
  <si>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</si>
  <si>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</si>
  <si>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</si>
  <si>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</si>
  <si>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</si>
  <si>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</si>
  <si>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</si>
  <si>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</si>
  <si>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</si>
  <si>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</si>
  <si>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</si>
  <si>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</si>
  <si>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</si>
  <si>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</si>
  <si>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</si>
  <si>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</si>
  <si>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</si>
  <si>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</si>
  <si>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</si>
  <si>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</si>
  <si>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</si>
  <si>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</si>
  <si>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</si>
  <si>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</si>
  <si>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</si>
  <si>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</si>
  <si>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</si>
  <si>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</si>
  <si>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</si>
  <si>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</si>
  <si>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</si>
  <si>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</si>
  <si>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</si>
  <si>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</si>
  <si>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</si>
  <si>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</si>
  <si>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</si>
  <si>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</si>
  <si>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</si>
  <si>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</si>
  <si>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</si>
  <si>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</si>
  <si>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</si>
  <si>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</si>
  <si>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</si>
  <si>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</si>
  <si>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</si>
  <si>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</si>
  <si>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</si>
  <si>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</si>
  <si>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</si>
  <si>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</si>
  <si>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</si>
  <si>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</si>
  <si>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</si>
  <si>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</si>
  <si>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</si>
  <si>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</si>
  <si>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</si>
  <si>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</si>
  <si>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</si>
  <si>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</si>
  <si>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</si>
  <si>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</si>
  <si>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</si>
  <si>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</si>
  <si>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</si>
  <si>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</si>
  <si>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</si>
  <si>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</si>
  <si>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</si>
  <si>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</si>
  <si>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</si>
  <si>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</si>
  <si>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</si>
  <si>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</si>
  <si>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</si>
  <si>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</si>
  <si>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</si>
  <si>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</si>
  <si>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</si>
  <si>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</si>
  <si>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</si>
  <si>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</si>
  <si>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</si>
  <si>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</si>
  <si>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</si>
  <si>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</si>
  <si>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</si>
  <si>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</si>
  <si>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</si>
  <si>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</si>
  <si>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</si>
  <si>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</si>
  <si>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</si>
  <si>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</si>
  <si>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</si>
  <si>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</si>
  <si>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</si>
  <si>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</si>
  <si>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</si>
  <si>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</si>
  <si>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</si>
  <si>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</si>
  <si>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</si>
  <si>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</si>
  <si>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</si>
  <si>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</si>
  <si>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</si>
  <si>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</si>
  <si>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</si>
  <si>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</si>
  <si>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</si>
  <si>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</si>
  <si>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</si>
  <si>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</si>
  <si>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</si>
  <si>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</si>
  <si>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</si>
  <si>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</si>
  <si>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</si>
  <si>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</si>
  <si>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</si>
  <si>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</si>
  <si>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</si>
  <si>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</si>
  <si>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</si>
  <si>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</si>
  <si>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</si>
  <si>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</si>
  <si>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</si>
  <si>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</si>
  <si>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</si>
  <si>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</si>
  <si>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</si>
  <si>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</si>
  <si>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</si>
  <si>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</si>
  <si>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</si>
  <si>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</si>
  <si>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</si>
  <si>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</si>
  <si>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</si>
  <si>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</si>
  <si>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</si>
  <si>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</si>
  <si>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</si>
  <si>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</si>
  <si>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</si>
  <si>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</si>
  <si>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</si>
  <si>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</si>
  <si>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</si>
  <si>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</si>
  <si>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</si>
  <si>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</si>
  <si>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</si>
  <si>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</si>
  <si>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</si>
  <si>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</si>
  <si>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</si>
  <si>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</si>
  <si>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</si>
  <si>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</si>
  <si>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</si>
  <si>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</si>
  <si>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</si>
  <si>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</si>
  <si>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</si>
  <si>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</si>
  <si>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</si>
  <si>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</si>
  <si>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</si>
  <si>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</si>
  <si>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</si>
  <si>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</si>
  <si>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</si>
  <si>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</si>
  <si>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</si>
  <si>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</si>
  <si>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</si>
  <si>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</si>
  <si>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</si>
  <si>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</si>
  <si>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</si>
  <si>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</si>
  <si>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</si>
  <si>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</si>
  <si>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</si>
  <si>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</si>
  <si>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</si>
  <si>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</si>
  <si>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</si>
  <si>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</si>
  <si>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</si>
  <si>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</si>
  <si>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</si>
  <si>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</si>
  <si>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</si>
  <si>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</si>
  <si>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</si>
  <si>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</si>
  <si>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</si>
  <si>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</si>
  <si>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</si>
  <si>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</si>
  <si>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</si>
  <si>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</si>
  <si>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</si>
  <si>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</si>
  <si>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</si>
  <si>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</si>
  <si>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</si>
  <si>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</si>
  <si>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</si>
  <si>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</si>
  <si>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</si>
  <si>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</si>
  <si>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</si>
  <si>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</si>
  <si>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</si>
  <si>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</si>
  <si>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</si>
  <si>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</si>
  <si>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</si>
  <si>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</si>
  <si>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</si>
  <si>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</si>
  <si>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</si>
  <si>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</si>
  <si>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</si>
  <si>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</si>
  <si>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</si>
  <si>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</si>
  <si>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</si>
  <si>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</si>
  <si>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</si>
  <si>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</si>
  <si>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</si>
  <si>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</si>
  <si>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</si>
  <si>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</si>
  <si>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</si>
  <si>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</si>
  <si>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</si>
  <si>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</si>
  <si>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</si>
  <si>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</si>
  <si>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</si>
  <si>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</si>
  <si>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</si>
  <si>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</si>
  <si>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</si>
  <si>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</si>
  <si>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</si>
  <si>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</si>
  <si>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</si>
  <si>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</si>
  <si>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</si>
  <si>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</si>
  <si>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</si>
  <si>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</si>
  <si>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</si>
  <si>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</si>
  <si>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</si>
  <si>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</si>
  <si>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</si>
  <si>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</si>
  <si>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</si>
  <si>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</si>
  <si>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</si>
  <si>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</si>
  <si>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</si>
  <si>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</si>
  <si>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</si>
  <si>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</si>
  <si>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</si>
  <si>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</si>
  <si>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</si>
  <si>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</si>
  <si>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</si>
  <si>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</si>
  <si>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</si>
  <si>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</si>
  <si>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</si>
  <si>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</si>
  <si>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</si>
  <si>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</si>
  <si>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</si>
  <si>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</si>
  <si>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</si>
  <si>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</si>
  <si>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</si>
  <si>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</si>
  <si>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</si>
  <si>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</si>
  <si>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</si>
  <si>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</si>
  <si>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</si>
  <si>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</si>
  <si>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</si>
  <si>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</si>
  <si>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</si>
  <si>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</si>
  <si>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</si>
  <si>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</si>
  <si>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</si>
  <si>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</si>
  <si>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</si>
  <si>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</si>
  <si>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</si>
  <si>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</si>
  <si>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</si>
  <si>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</si>
  <si>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</si>
  <si>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</si>
  <si>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</si>
  <si>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</si>
  <si>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</si>
  <si>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</si>
  <si>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</si>
  <si>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</si>
  <si>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</si>
  <si>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</si>
  <si>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</si>
  <si>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</si>
  <si>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</si>
  <si>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</si>
  <si>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</si>
  <si>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</si>
  <si>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</si>
  <si>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</si>
  <si>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</si>
  <si>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</si>
  <si>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</si>
  <si>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</si>
  <si>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</si>
  <si>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</si>
  <si>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</si>
  <si>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</si>
  <si>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</si>
  <si>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</si>
  <si>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</si>
  <si>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</si>
  <si>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</si>
  <si>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</si>
  <si>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</si>
  <si>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</si>
  <si>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</si>
  <si>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</si>
  <si>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</si>
  <si>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</si>
  <si>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</si>
  <si>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</si>
  <si>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</si>
  <si>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</si>
  <si>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</si>
  <si>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</si>
  <si>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</si>
  <si>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</si>
  <si>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</si>
  <si>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</si>
  <si>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</si>
  <si>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</si>
  <si>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</si>
  <si>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</si>
  <si>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</si>
  <si>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</si>
  <si>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</si>
  <si>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</si>
  <si>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</si>
  <si>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</si>
  <si>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</si>
  <si>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</si>
  <si>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</si>
  <si>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</si>
  <si>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</si>
  <si>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</si>
  <si>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</si>
  <si>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</si>
  <si>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</si>
  <si>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</si>
  <si>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</si>
  <si>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</si>
  <si>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</si>
  <si>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</si>
  <si>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</si>
  <si>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</si>
  <si>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</si>
  <si>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</si>
  <si>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</si>
  <si>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</si>
  <si>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</si>
  <si>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</si>
  <si>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</si>
  <si>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</si>
  <si>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</si>
  <si>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</si>
  <si>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</si>
  <si>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</si>
  <si>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</si>
  <si>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</si>
  <si>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</si>
  <si>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</si>
  <si>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</si>
  <si>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</si>
  <si>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</si>
  <si>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</si>
  <si>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</si>
  <si>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</si>
  <si>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</si>
  <si>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</si>
  <si>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</si>
  <si>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</si>
  <si>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</si>
  <si>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</si>
  <si>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</si>
  <si>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</si>
  <si>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</si>
  <si>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</si>
  <si>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</si>
  <si>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</si>
  <si>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</si>
  <si>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</si>
  <si>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</si>
  <si>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</si>
  <si>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</si>
  <si>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</si>
  <si>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</si>
  <si>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</si>
  <si>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</si>
  <si>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</si>
  <si>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</si>
  <si>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</si>
  <si>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</si>
  <si>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</si>
  <si>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</si>
  <si>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</si>
  <si>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</si>
  <si>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</si>
  <si>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</si>
  <si>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</si>
  <si>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</si>
  <si>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</si>
  <si>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</si>
  <si>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</si>
  <si>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</si>
  <si>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</si>
  <si>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</si>
  <si>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</si>
  <si>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</si>
  <si>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</si>
  <si>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</si>
  <si>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</si>
  <si>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</si>
  <si>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</si>
  <si>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</si>
  <si>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</si>
  <si>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</si>
  <si>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</si>
  <si>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</si>
  <si>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</si>
  <si>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</si>
  <si>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</si>
  <si>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</si>
  <si>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</si>
  <si>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</si>
  <si>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</si>
  <si>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</si>
  <si>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</si>
  <si>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</si>
  <si>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</si>
  <si>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</si>
  <si>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</si>
  <si>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</si>
  <si>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</si>
  <si>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</si>
  <si>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</si>
  <si>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</si>
  <si>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</si>
  <si>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</si>
  <si>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</si>
  <si>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</si>
  <si>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</si>
  <si>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</si>
  <si>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</si>
  <si>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</si>
  <si>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</si>
  <si>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</si>
  <si>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</si>
  <si>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</si>
  <si>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</si>
  <si>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</si>
  <si>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</si>
  <si>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</si>
  <si>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</si>
  <si>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</si>
  <si>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</si>
  <si>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</si>
  <si>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</si>
  <si>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</si>
  <si>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</si>
  <si>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</si>
  <si>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</si>
  <si>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</si>
  <si>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</si>
  <si>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</si>
  <si>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</si>
  <si>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</si>
  <si>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</si>
  <si>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</si>
  <si>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</si>
  <si>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</si>
  <si>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</si>
  <si>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</si>
  <si>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</si>
  <si>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</si>
  <si>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</si>
  <si>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</si>
  <si>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</si>
  <si>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</si>
  <si>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</si>
  <si>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</si>
  <si>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</si>
  <si>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</si>
  <si>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</si>
  <si>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</si>
  <si>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</si>
  <si>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</si>
  <si>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</si>
  <si>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</si>
  <si>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</si>
  <si>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</si>
  <si>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</si>
  <si>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</si>
  <si>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</si>
  <si>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</si>
  <si>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</si>
  <si>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</si>
  <si>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</si>
  <si>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</si>
  <si>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</si>
  <si>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</si>
  <si>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</si>
  <si>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</si>
  <si>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</si>
  <si>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</si>
  <si>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</si>
  <si>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</si>
  <si>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</si>
  <si>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</si>
  <si>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</si>
  <si>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</si>
  <si>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</si>
  <si>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</si>
  <si>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</si>
  <si>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</si>
  <si>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</si>
  <si>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</si>
  <si>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</si>
  <si>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</si>
  <si>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</si>
  <si>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</si>
  <si>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</si>
  <si>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</si>
  <si>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</si>
  <si>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</si>
  <si>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</si>
  <si>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</si>
  <si>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</si>
  <si>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</si>
  <si>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</si>
  <si>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</si>
  <si>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</si>
  <si>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</si>
  <si>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</si>
  <si>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</si>
  <si>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</si>
  <si>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</si>
  <si>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</si>
  <si>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</si>
  <si>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</si>
  <si>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</si>
  <si>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</si>
  <si>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</si>
  <si>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</si>
  <si>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</si>
  <si>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</si>
  <si>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</si>
  <si>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</si>
  <si>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</si>
  <si>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</si>
  <si>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</si>
  <si>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</si>
  <si>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</si>
  <si>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</si>
  <si>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</si>
  <si>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</si>
  <si>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</si>
  <si>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</si>
  <si>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</si>
  <si>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</si>
  <si>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</si>
  <si>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</si>
  <si>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</si>
  <si>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</si>
  <si>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</si>
  <si>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</si>
  <si>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</si>
  <si>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</si>
  <si>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</si>
  <si>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</si>
  <si>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</si>
  <si>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</si>
  <si>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</si>
  <si>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</si>
  <si>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</si>
  <si>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</si>
  <si>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</si>
  <si>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</si>
  <si>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</si>
  <si>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</si>
  <si>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</si>
  <si>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</si>
  <si>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</si>
  <si>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</si>
  <si>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</si>
  <si>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</si>
  <si>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</si>
  <si>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</si>
  <si>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</si>
  <si>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</si>
  <si>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</si>
  <si>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</si>
  <si>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</si>
  <si>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</si>
  <si>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</si>
  <si>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</si>
  <si>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</si>
  <si>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</si>
  <si>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</si>
  <si>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</si>
  <si>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</si>
  <si>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</si>
  <si>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</si>
  <si>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</si>
  <si>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</si>
  <si>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</si>
  <si>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</si>
  <si>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</si>
  <si>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</si>
  <si>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</si>
  <si>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</si>
  <si>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</si>
  <si>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</si>
  <si>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</si>
  <si>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</si>
  <si>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</si>
  <si>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</si>
  <si>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</si>
  <si>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</si>
  <si>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</si>
  <si>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</si>
  <si>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</si>
  <si>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</si>
  <si>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</si>
  <si>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</si>
  <si>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</si>
  <si>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</si>
  <si>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</si>
  <si>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</si>
  <si>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</si>
  <si>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</si>
  <si>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</si>
  <si>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</si>
  <si>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</si>
  <si>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</si>
  <si>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</si>
  <si>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</si>
  <si>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</si>
  <si>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</si>
  <si>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</si>
  <si>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</si>
  <si>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</si>
  <si>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</si>
  <si>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</si>
  <si>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</si>
  <si>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</si>
  <si>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</si>
  <si>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</si>
  <si>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</si>
  <si>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</si>
  <si>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</si>
  <si>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</si>
  <si>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</si>
  <si>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</si>
  <si>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</si>
  <si>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</si>
  <si>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</si>
  <si>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</si>
  <si>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</si>
  <si>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</si>
  <si>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</si>
  <si>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</si>
  <si>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</si>
  <si>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</si>
  <si>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</si>
  <si>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</si>
  <si>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</si>
  <si>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</si>
  <si>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</si>
  <si>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</si>
  <si>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</si>
  <si>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</si>
  <si>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</si>
  <si>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</si>
  <si>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</si>
  <si>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</si>
  <si>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</si>
  <si>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</si>
  <si>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</si>
  <si>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</si>
  <si>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</si>
  <si>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</si>
  <si>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</si>
  <si>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</si>
  <si>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</si>
  <si>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</si>
  <si>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</si>
  <si>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</si>
  <si>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</si>
  <si>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</si>
  <si>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</si>
  <si>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</si>
  <si>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</si>
  <si>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</si>
  <si>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</si>
  <si>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</si>
  <si>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</si>
  <si>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</si>
  <si>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</si>
  <si>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</si>
  <si>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</si>
  <si>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</si>
  <si>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</si>
  <si>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</si>
  <si>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</si>
  <si>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</si>
  <si>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</si>
  <si>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</si>
  <si>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</si>
  <si>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</si>
  <si>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</si>
  <si>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</si>
  <si>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</si>
  <si>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</si>
  <si>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</si>
  <si>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</si>
  <si>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</si>
  <si>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</si>
  <si>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</si>
  <si>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</si>
  <si>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</si>
  <si>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</si>
  <si>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</si>
  <si>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</si>
  <si>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</si>
  <si>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</si>
  <si>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</si>
  <si>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</si>
  <si>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</si>
  <si>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</si>
  <si>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</si>
  <si>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</si>
  <si>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</si>
  <si>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</si>
  <si>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</si>
  <si>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</si>
  <si>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</si>
  <si>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</si>
  <si>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</si>
  <si>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</si>
  <si>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</si>
  <si>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</si>
  <si>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</si>
  <si>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</si>
  <si>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</si>
  <si>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</si>
  <si>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</si>
  <si>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</si>
  <si>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</si>
  <si>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</si>
  <si>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</si>
  <si>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</si>
  <si>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</si>
  <si>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</si>
  <si>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</si>
  <si>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</si>
  <si>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</si>
  <si>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</si>
  <si>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</si>
  <si>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</si>
  <si>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</si>
  <si>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</si>
  <si>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</si>
  <si>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</si>
  <si>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</si>
  <si>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</si>
  <si>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</si>
  <si>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</si>
  <si>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</si>
  <si>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</si>
  <si>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</si>
  <si>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</si>
  <si>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</si>
  <si>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</si>
  <si>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</si>
  <si>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</si>
  <si>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</si>
  <si>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</si>
  <si>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</si>
  <si>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</si>
  <si>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</si>
  <si>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</si>
  <si>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</si>
  <si>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</si>
  <si>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</si>
  <si>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</si>
  <si>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</si>
  <si>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</si>
  <si>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</si>
  <si>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</si>
  <si>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</si>
  <si>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</si>
  <si>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</si>
  <si>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</si>
  <si>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</si>
  <si>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</si>
  <si>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</si>
  <si>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</si>
  <si>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</si>
  <si>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</si>
  <si>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</si>
  <si>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</si>
  <si>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</si>
  <si>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</si>
  <si>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</si>
  <si>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</si>
  <si>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</si>
  <si>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</si>
  <si>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</si>
  <si>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</si>
  <si>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</si>
  <si>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</si>
  <si>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</si>
  <si>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</si>
  <si>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</si>
  <si>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</si>
  <si>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</si>
  <si>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</si>
  <si>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</si>
  <si>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</si>
  <si>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</si>
  <si>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</si>
  <si>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</si>
  <si>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</si>
  <si>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</si>
  <si>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</si>
  <si>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</si>
  <si>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</si>
  <si>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</si>
  <si>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</si>
  <si>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</si>
  <si>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</si>
  <si>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</si>
  <si>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</si>
  <si>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</si>
  <si>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</si>
  <si>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</si>
  <si>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</si>
  <si>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</si>
  <si>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</si>
  <si>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</si>
  <si>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</si>
  <si>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</si>
  <si>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</si>
  <si>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</si>
  <si>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</si>
  <si>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</si>
  <si>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</si>
  <si>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</si>
  <si>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</si>
  <si>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</si>
  <si>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</si>
  <si>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</si>
  <si>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</si>
  <si>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</si>
  <si>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</si>
  <si>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</si>
  <si>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</si>
  <si>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</si>
  <si>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</si>
  <si>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</si>
  <si>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</si>
  <si>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</si>
  <si>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</si>
  <si>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</si>
  <si>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</si>
  <si>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</si>
  <si>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</si>
  <si>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</si>
  <si>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</si>
  <si>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</si>
  <si>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</si>
  <si>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</si>
  <si>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</si>
  <si>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</si>
  <si>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</si>
  <si>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</si>
  <si>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</si>
  <si>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</si>
  <si>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</si>
  <si>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</si>
  <si>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</si>
  <si>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</si>
  <si>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</si>
  <si>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</si>
  <si>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</si>
  <si>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</si>
  <si>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</si>
  <si>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</si>
  <si>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</si>
  <si>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</si>
  <si>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</si>
  <si>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</si>
  <si>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</si>
  <si>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</si>
  <si>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</si>
  <si>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</si>
  <si>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</si>
  <si>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</si>
  <si>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</si>
  <si>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</si>
  <si>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</si>
  <si>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</si>
  <si>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</si>
  <si>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</si>
  <si>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</si>
  <si>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</si>
  <si>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</si>
  <si>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</si>
  <si>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</si>
  <si>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</si>
  <si>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</si>
  <si>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</si>
  <si>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</si>
  <si>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</si>
  <si>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</si>
  <si>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</si>
  <si>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</si>
  <si>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</si>
  <si>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</si>
  <si>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</si>
  <si>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</si>
  <si>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</si>
  <si>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</si>
  <si>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</si>
  <si>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</si>
  <si>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</si>
  <si>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</si>
  <si>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</si>
  <si>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</si>
  <si>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</si>
  <si>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</si>
  <si>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</si>
  <si>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</si>
  <si>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</si>
  <si>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</si>
  <si>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</si>
  <si>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</si>
  <si>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</si>
  <si>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</si>
  <si>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</si>
  <si>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</si>
  <si>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</si>
  <si>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</si>
  <si>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</si>
  <si>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</si>
  <si>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</si>
  <si>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</si>
  <si>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</si>
  <si>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</si>
  <si>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</si>
  <si>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</si>
  <si>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</si>
  <si>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</si>
  <si>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</si>
  <si>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</si>
  <si>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</si>
  <si>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</si>
  <si>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</si>
  <si>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</si>
  <si>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</si>
  <si>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</si>
  <si>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</si>
  <si>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</si>
  <si>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</si>
  <si>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</si>
  <si>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</si>
  <si>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</si>
  <si>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</si>
  <si>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</si>
  <si>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</si>
  <si>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</si>
  <si>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</si>
  <si>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</si>
  <si>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</si>
  <si>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</si>
  <si>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</si>
  <si>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</si>
  <si>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</si>
  <si>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</si>
  <si>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</si>
  <si>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</si>
  <si>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</si>
  <si>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</si>
  <si>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</si>
  <si>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</si>
  <si>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</si>
  <si>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</si>
  <si>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</si>
  <si>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</si>
  <si>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</si>
  <si>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</si>
  <si>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</si>
  <si>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</si>
  <si>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</si>
  <si>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</si>
  <si>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</si>
  <si>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</si>
  <si>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</si>
  <si>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</si>
  <si>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</si>
  <si>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</si>
  <si>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</si>
  <si>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</si>
  <si>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</si>
  <si>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</si>
  <si>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</si>
  <si>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</si>
  <si>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</si>
  <si>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</si>
  <si>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</si>
  <si>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</si>
  <si>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</si>
  <si>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</si>
  <si>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</si>
  <si>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</si>
  <si>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</si>
  <si>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</si>
  <si>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</si>
  <si>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</si>
  <si>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</si>
  <si>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</si>
  <si>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</si>
  <si>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</si>
  <si>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</si>
  <si>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</si>
  <si>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</si>
  <si>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</si>
  <si>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</si>
  <si>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</si>
  <si>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</si>
  <si>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</si>
  <si>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</si>
  <si>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</si>
  <si>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</si>
  <si>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</si>
  <si>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</si>
  <si>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</si>
  <si>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</si>
  <si>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</si>
  <si>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</si>
  <si>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</si>
  <si>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</si>
  <si>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</si>
  <si>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</si>
  <si>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</si>
  <si>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</si>
  <si>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</si>
  <si>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</si>
  <si>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</si>
  <si>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</si>
  <si>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</si>
  <si>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</si>
  <si>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</si>
  <si>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</si>
  <si>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</si>
  <si>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</si>
  <si>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</si>
  <si>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</si>
  <si>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</si>
  <si>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</si>
  <si>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</si>
  <si>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</si>
  <si>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</si>
  <si>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</si>
  <si>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</si>
  <si>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</si>
  <si>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</si>
  <si>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</si>
  <si>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</si>
  <si>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</si>
  <si>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</si>
  <si>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</si>
  <si>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</si>
  <si>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</si>
  <si>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</si>
  <si>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</si>
  <si>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</si>
  <si>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</si>
  <si>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</si>
  <si>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</si>
  <si>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</si>
  <si>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</si>
  <si>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</si>
  <si>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</si>
  <si>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</si>
  <si>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</si>
  <si>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</si>
  <si>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</si>
  <si>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</si>
  <si>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</si>
  <si>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</si>
  <si>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</si>
  <si>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</si>
  <si>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</si>
  <si>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</si>
  <si>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</si>
  <si>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</si>
  <si>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</si>
  <si>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</si>
  <si>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</si>
  <si>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</si>
  <si>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</si>
  <si>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</si>
  <si>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</si>
  <si>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</si>
  <si>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</si>
  <si>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</si>
  <si>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</si>
  <si>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</si>
  <si>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</si>
  <si>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</si>
  <si>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</si>
  <si>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</si>
  <si>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</si>
  <si>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</si>
  <si>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</si>
  <si>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</si>
  <si>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</si>
  <si>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</si>
  <si>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</si>
  <si>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</si>
  <si>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</si>
  <si>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</si>
  <si>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</si>
  <si>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</si>
  <si>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</si>
  <si>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</si>
  <si>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</si>
  <si>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</si>
  <si>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</si>
  <si>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</si>
  <si>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</si>
  <si>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</si>
  <si>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</si>
  <si>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</si>
  <si>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</si>
  <si>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</si>
  <si>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</si>
  <si>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</si>
  <si>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</si>
  <si>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</si>
  <si>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</si>
  <si>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</si>
  <si>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</si>
  <si>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</si>
  <si>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</si>
  <si>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</si>
  <si>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</si>
  <si>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</si>
  <si>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</si>
  <si>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</si>
  <si>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</si>
  <si>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</si>
  <si>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</si>
  <si>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</si>
  <si>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</si>
  <si>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</si>
  <si>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</si>
  <si>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</si>
  <si>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</si>
  <si>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</si>
  <si>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</si>
  <si>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</si>
  <si>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</si>
  <si>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</si>
  <si>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</si>
  <si>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</si>
  <si>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</si>
  <si>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</si>
  <si>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</si>
  <si>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</si>
  <si>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</si>
  <si>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</si>
  <si>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</si>
  <si>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</si>
  <si>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</si>
  <si>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</si>
  <si>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</si>
  <si>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</si>
  <si>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</si>
  <si>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</si>
  <si>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</si>
  <si>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</si>
  <si>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</si>
  <si>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</si>
  <si>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</si>
  <si>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</si>
  <si>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</si>
  <si>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</si>
  <si>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</si>
  <si>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</si>
  <si>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</si>
  <si>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</si>
  <si>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</si>
  <si>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</si>
  <si>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</si>
  <si>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</si>
  <si>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</si>
  <si>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</si>
  <si>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</si>
  <si>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</si>
  <si>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</si>
  <si>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</si>
  <si>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</si>
  <si>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</si>
  <si>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</si>
  <si>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</si>
  <si>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</si>
  <si>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</si>
  <si>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</si>
  <si>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</si>
  <si>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</si>
  <si>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</si>
  <si>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</si>
  <si>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</si>
  <si>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</si>
  <si>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</si>
  <si>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</si>
  <si>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</si>
  <si>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</si>
  <si>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</si>
  <si>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</si>
  <si>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</si>
  <si>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</si>
  <si>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</si>
  <si>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</si>
  <si>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</si>
  <si>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</si>
  <si>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</si>
  <si>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</si>
  <si>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</si>
  <si>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</si>
  <si>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</si>
  <si>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</si>
  <si>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</si>
  <si>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</si>
  <si>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</si>
  <si>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</si>
  <si>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</si>
  <si>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</si>
  <si>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</si>
  <si>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</si>
  <si>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</si>
  <si>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</si>
  <si>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</si>
  <si>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</si>
  <si>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</si>
  <si>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</si>
  <si>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</si>
  <si>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</si>
  <si>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</si>
  <si>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</si>
  <si>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</si>
  <si>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</si>
  <si>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</si>
  <si>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</si>
  <si>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</si>
  <si>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</si>
  <si>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</si>
  <si>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</si>
  <si>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</si>
  <si>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</si>
  <si>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</si>
  <si>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</si>
  <si>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</si>
  <si>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</si>
  <si>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</si>
  <si>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</si>
  <si>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</si>
  <si>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</si>
  <si>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</si>
  <si>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</si>
  <si>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</si>
  <si>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</si>
  <si>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</si>
  <si>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</si>
  <si>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</si>
  <si>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</si>
  <si>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</si>
  <si>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</si>
  <si>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</si>
  <si>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</si>
  <si>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</si>
  <si>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</si>
  <si>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</si>
  <si>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</si>
  <si>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</si>
  <si>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</si>
  <si>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</si>
  <si>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</si>
  <si>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</si>
  <si>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</si>
  <si>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</si>
  <si>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</si>
  <si>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</si>
  <si>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</si>
  <si>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</si>
  <si>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</si>
  <si>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</si>
  <si>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</si>
  <si>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</si>
  <si>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</si>
  <si>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</si>
  <si>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</si>
  <si>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</si>
  <si>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</si>
  <si>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</si>
  <si>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</si>
  <si>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</si>
  <si>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</si>
  <si>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</si>
  <si>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</si>
  <si>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</si>
  <si>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</si>
  <si>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</si>
  <si>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</si>
  <si>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</si>
  <si>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</si>
  <si>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</si>
  <si>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</si>
  <si>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</si>
  <si>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</si>
  <si>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</si>
  <si>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</si>
  <si>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</si>
  <si>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</si>
  <si>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</si>
  <si>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</si>
  <si>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</si>
  <si>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</si>
  <si>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</si>
  <si>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</si>
  <si>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</si>
  <si>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</si>
  <si>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</si>
  <si>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</si>
  <si>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</si>
  <si>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</si>
  <si>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</si>
  <si>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</si>
  <si>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</si>
  <si>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</si>
  <si>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</si>
  <si>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</si>
  <si>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</si>
  <si>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</si>
  <si>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</si>
  <si>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</si>
  <si>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</si>
  <si>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</si>
  <si>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</si>
  <si>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</si>
  <si>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</si>
  <si>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</si>
  <si>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</si>
  <si>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</si>
  <si>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</si>
  <si>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</si>
  <si>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</si>
  <si>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</si>
  <si>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</si>
  <si>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</si>
  <si>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</si>
  <si>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</si>
  <si>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</si>
  <si>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</si>
  <si>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</si>
  <si>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</si>
  <si>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</si>
  <si>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</si>
  <si>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</si>
  <si>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</si>
  <si>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</si>
  <si>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</si>
  <si>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</si>
  <si>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</si>
  <si>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</si>
  <si>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</si>
  <si>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</si>
  <si>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</si>
  <si>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</si>
  <si>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</si>
  <si>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</si>
  <si>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</si>
  <si>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</si>
  <si>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</si>
  <si>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</si>
  <si>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</si>
  <si>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</si>
  <si>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</si>
  <si>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</si>
  <si>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</si>
  <si>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</si>
  <si>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</si>
  <si>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</si>
  <si>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</si>
  <si>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</si>
  <si>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</si>
  <si>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</si>
  <si>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</si>
  <si>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</si>
  <si>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</si>
  <si>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</si>
  <si>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</si>
  <si>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</si>
  <si>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</si>
  <si>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</si>
  <si>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</si>
  <si>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</si>
  <si>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</si>
  <si>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</si>
  <si>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</si>
  <si>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</si>
  <si>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</si>
  <si>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</si>
  <si>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</si>
  <si>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</si>
  <si>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</si>
  <si>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</si>
  <si>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</si>
  <si>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</si>
  <si>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</si>
  <si>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</si>
  <si>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</si>
  <si>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</si>
  <si>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</si>
  <si>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</si>
  <si>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</si>
  <si>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</si>
  <si>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</si>
  <si>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</si>
  <si>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</si>
  <si>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</si>
  <si>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</si>
  <si>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</si>
  <si>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</si>
  <si>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</si>
  <si>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</si>
  <si>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</si>
  <si>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</si>
  <si>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</si>
  <si>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</si>
  <si>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</si>
  <si>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</si>
  <si>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</si>
  <si>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</si>
  <si>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</si>
  <si>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</si>
  <si>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</si>
  <si>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</si>
  <si>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</si>
  <si>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</si>
  <si>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</si>
  <si>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</si>
  <si>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</si>
  <si>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</si>
  <si>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</si>
  <si>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</si>
  <si>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</si>
  <si>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</si>
  <si>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</si>
  <si>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</si>
  <si>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</si>
  <si>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</si>
  <si>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</si>
  <si>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</si>
  <si>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</si>
  <si>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</si>
  <si>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</si>
  <si>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</si>
  <si>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</si>
  <si>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</si>
  <si>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</si>
  <si>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</si>
  <si>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</si>
  <si>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</si>
  <si>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</si>
  <si>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</si>
  <si>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</si>
  <si>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</si>
  <si>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</si>
  <si>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</si>
  <si>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</si>
  <si>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</si>
  <si>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</si>
  <si>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</si>
  <si>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</si>
  <si>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</si>
  <si>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</si>
  <si>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</si>
  <si>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</si>
  <si>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</si>
  <si>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</si>
  <si>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</si>
  <si>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</si>
  <si>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</si>
  <si>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</si>
  <si>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</si>
  <si>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</si>
  <si>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</si>
  <si>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</si>
  <si>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</si>
  <si>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</si>
  <si>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</si>
  <si>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</si>
  <si>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</si>
  <si>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</si>
  <si>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</si>
  <si>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</si>
  <si>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</si>
  <si>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</si>
  <si>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</si>
  <si>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</si>
  <si>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</si>
  <si>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</si>
  <si>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</si>
  <si>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</si>
  <si>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</si>
  <si>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</si>
  <si>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</si>
  <si>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</si>
  <si>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</si>
  <si>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</si>
  <si>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</si>
  <si>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</si>
  <si>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</si>
  <si>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</si>
  <si>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</si>
  <si>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</si>
  <si>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</si>
  <si>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</si>
  <si>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</si>
  <si>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</si>
  <si>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</si>
  <si>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</si>
  <si>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</si>
  <si>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</si>
  <si>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</si>
  <si>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</si>
  <si>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</si>
  <si>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</si>
  <si>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</si>
  <si>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</si>
  <si>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</si>
  <si>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</si>
  <si>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</si>
  <si>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</si>
  <si>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</si>
  <si>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</si>
  <si>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</si>
  <si>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</si>
  <si>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</si>
  <si>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</si>
  <si>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</si>
  <si>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</si>
  <si>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</si>
  <si>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</si>
  <si>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</si>
  <si>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</si>
  <si>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</si>
  <si>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</si>
  <si>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</si>
  <si>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</si>
  <si>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</si>
  <si>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</si>
  <si>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</si>
  <si>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</si>
  <si>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</si>
  <si>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</si>
  <si>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</si>
  <si>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</si>
  <si>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</si>
  <si>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</si>
  <si>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</si>
  <si>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</si>
  <si>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</si>
  <si>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</si>
  <si>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</si>
  <si>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</si>
  <si>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</si>
  <si>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</si>
  <si>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</si>
  <si>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</si>
  <si>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</si>
  <si>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</si>
  <si>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</si>
  <si>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</si>
  <si>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</si>
  <si>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</si>
  <si>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</si>
  <si>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</si>
  <si>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</si>
  <si>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</si>
  <si>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</si>
  <si>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</si>
  <si>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</si>
  <si>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</si>
  <si>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</si>
  <si>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</si>
  <si>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</si>
  <si>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</si>
  <si>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</si>
  <si>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</si>
  <si>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</si>
  <si>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</si>
  <si>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</si>
  <si>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</si>
  <si>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</si>
  <si>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</si>
  <si>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</si>
  <si>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</si>
  <si>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</si>
  <si>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</si>
  <si>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</si>
  <si>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</si>
  <si>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</si>
  <si>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</si>
  <si>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</si>
  <si>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</si>
  <si>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</si>
  <si>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</si>
  <si>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</si>
  <si>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</si>
  <si>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</si>
  <si>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</si>
  <si>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</si>
  <si>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</si>
  <si>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</si>
  <si>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</si>
  <si>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</si>
  <si>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</si>
  <si>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</si>
  <si>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</si>
  <si>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</si>
  <si>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</si>
  <si>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</si>
  <si>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</si>
  <si>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</si>
  <si>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</si>
  <si>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</si>
  <si>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</si>
  <si>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</si>
  <si>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</si>
  <si>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</si>
  <si>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</si>
  <si>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</si>
  <si>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</si>
  <si>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</si>
  <si>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</si>
  <si>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</si>
  <si>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</si>
  <si>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</si>
  <si>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</si>
  <si>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</si>
  <si>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</si>
  <si>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</si>
  <si>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</si>
  <si>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</si>
  <si>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</si>
  <si>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</si>
  <si>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</si>
  <si>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</si>
  <si>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</si>
  <si>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</si>
  <si>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</si>
  <si>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</si>
  <si>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</si>
  <si>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</si>
  <si>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</si>
  <si>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</si>
  <si>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</si>
  <si>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</si>
  <si>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</si>
  <si>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</si>
  <si>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</si>
  <si>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</si>
  <si>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</si>
  <si>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</si>
  <si>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</si>
  <si>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</si>
  <si>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</si>
  <si>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</si>
  <si>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</si>
  <si>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</si>
  <si>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</si>
  <si>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</si>
  <si>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</si>
  <si>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</si>
  <si>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</si>
  <si>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</si>
  <si>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</si>
  <si>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</si>
  <si>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</si>
  <si>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</si>
  <si>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</si>
  <si>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</si>
  <si>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</si>
  <si>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</si>
  <si>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</si>
  <si>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</si>
  <si>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</si>
  <si>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</si>
  <si>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</si>
  <si>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</si>
  <si>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</si>
  <si>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</si>
  <si>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</si>
  <si>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</si>
  <si>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</si>
  <si>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</si>
  <si>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</si>
  <si>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</si>
  <si>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</si>
  <si>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</si>
  <si>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</si>
  <si>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</si>
  <si>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</si>
  <si>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</si>
  <si>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</si>
  <si>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</si>
  <si>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</si>
  <si>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</si>
  <si>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</si>
  <si>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</si>
  <si>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</si>
  <si>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</si>
  <si>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</si>
  <si>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</si>
  <si>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</si>
  <si>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</si>
  <si>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</si>
  <si>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</si>
  <si>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</si>
  <si>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</si>
  <si>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</si>
  <si>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</si>
  <si>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</si>
  <si>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</si>
  <si>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</si>
  <si>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</si>
  <si>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</si>
  <si>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</si>
  <si>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</si>
  <si>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</si>
  <si>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</si>
  <si>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</si>
  <si>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</si>
  <si>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</si>
  <si>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</si>
  <si>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</si>
  <si>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</si>
  <si>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</si>
  <si>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</si>
  <si>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</si>
  <si>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</si>
  <si>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</si>
  <si>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</si>
  <si>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</si>
  <si>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</si>
  <si>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</si>
  <si>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</si>
  <si>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</si>
  <si>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</si>
  <si>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</si>
  <si>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</si>
  <si>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</si>
  <si>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</si>
  <si>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</si>
  <si>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</si>
  <si>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</si>
  <si>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</si>
  <si>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</si>
  <si>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</si>
  <si>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</si>
  <si>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</si>
  <si>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</si>
  <si>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</si>
  <si>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</si>
  <si>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</si>
  <si>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</si>
  <si>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</si>
  <si>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</si>
  <si>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</si>
  <si>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</si>
  <si>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</si>
  <si>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</si>
  <si>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</si>
  <si>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</si>
  <si>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</si>
  <si>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</si>
  <si>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</si>
  <si>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</si>
  <si>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</si>
  <si>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</si>
  <si>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</si>
  <si>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</si>
  <si>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</si>
  <si>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</si>
  <si>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</si>
  <si>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</si>
  <si>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</si>
  <si>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</si>
  <si>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</si>
  <si>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</si>
  <si>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</si>
  <si>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</si>
  <si>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</si>
  <si>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</si>
  <si>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</si>
  <si>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</si>
  <si>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</si>
  <si>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</si>
  <si>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</si>
  <si>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</si>
  <si>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</si>
  <si>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</si>
  <si>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</si>
  <si>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</si>
  <si>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</si>
  <si>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</si>
  <si>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</si>
  <si>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</si>
  <si>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</si>
  <si>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</si>
  <si>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</si>
  <si>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</si>
  <si>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</si>
  <si>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</si>
  <si>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</si>
  <si>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</si>
  <si>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</si>
  <si>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</si>
  <si>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</si>
  <si>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</si>
  <si>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</si>
  <si>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</si>
  <si>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</si>
  <si>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</si>
  <si>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</si>
  <si>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</si>
  <si>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</si>
  <si>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</si>
  <si>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</si>
  <si>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</si>
  <si>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</si>
  <si>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</si>
  <si>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</si>
  <si>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</si>
  <si>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</si>
  <si>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</si>
  <si>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</si>
  <si>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</si>
  <si>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</si>
  <si>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</si>
  <si>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</si>
  <si>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</si>
  <si>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</si>
  <si>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</si>
  <si>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</si>
  <si>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</si>
  <si>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</si>
  <si>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</si>
  <si>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</si>
  <si>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</si>
  <si>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</si>
  <si>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</si>
  <si>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</si>
  <si>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</si>
  <si>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</si>
  <si>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</si>
  <si>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</si>
  <si>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</si>
  <si>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</si>
  <si>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</si>
  <si>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</si>
  <si>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</si>
  <si>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</si>
  <si>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</si>
  <si>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</si>
  <si>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</si>
  <si>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</si>
  <si>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</si>
  <si>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</si>
  <si>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</si>
  <si>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</si>
  <si>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</si>
  <si>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</si>
  <si>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</si>
  <si>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</si>
  <si>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</si>
  <si>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</si>
  <si>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</si>
  <si>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</si>
  <si>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</si>
  <si>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</si>
  <si>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</si>
  <si>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</si>
  <si>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</si>
  <si>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</si>
  <si>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</si>
  <si>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</si>
  <si>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</si>
  <si>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</si>
  <si>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</si>
  <si>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</si>
  <si>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</si>
  <si>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</si>
  <si>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</si>
  <si>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</si>
  <si>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</si>
  <si>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</si>
  <si>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</si>
  <si>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</si>
  <si>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</si>
  <si>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</si>
  <si>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</si>
  <si>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</si>
  <si>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</si>
  <si>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</si>
  <si>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</si>
  <si>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</si>
  <si>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</si>
  <si>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</si>
  <si>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</si>
  <si>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</si>
  <si>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</si>
  <si>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</si>
  <si>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</si>
  <si>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</si>
  <si>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</si>
  <si>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</si>
  <si>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</si>
  <si>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</si>
  <si>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</si>
  <si>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</si>
  <si>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</si>
  <si>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</si>
  <si>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</si>
  <si>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</si>
  <si>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</si>
  <si>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</si>
  <si>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</si>
  <si>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</si>
  <si>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</si>
  <si>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</si>
  <si>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</si>
  <si>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</si>
  <si>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</si>
  <si>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</si>
  <si>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</si>
  <si>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</si>
  <si>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</si>
  <si>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</si>
  <si>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</si>
  <si>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</si>
  <si>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</si>
  <si>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</si>
  <si>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</si>
  <si>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</si>
  <si>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</si>
  <si>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</si>
  <si>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</si>
  <si>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</si>
  <si>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</si>
  <si>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</si>
  <si>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</si>
  <si>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</si>
  <si>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</si>
  <si>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</si>
  <si>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</si>
  <si>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</si>
  <si>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</si>
  <si>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</si>
  <si>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</si>
  <si>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</si>
  <si>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</si>
  <si>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</si>
  <si>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</si>
  <si>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</si>
  <si>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</si>
  <si>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</si>
  <si>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</si>
  <si>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</si>
  <si>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</si>
  <si>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</si>
  <si>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</si>
  <si>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</si>
  <si>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</si>
  <si>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</si>
  <si>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</si>
  <si>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</si>
  <si>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</si>
  <si>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</si>
  <si>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</si>
  <si>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</si>
  <si>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</si>
  <si>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</si>
  <si>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</si>
  <si>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</si>
  <si>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</si>
  <si>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</si>
  <si>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</si>
  <si>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</si>
  <si>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</si>
  <si>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</si>
  <si>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</si>
  <si>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</si>
  <si>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</si>
  <si>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</si>
  <si>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</si>
  <si>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</si>
  <si>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</si>
  <si>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</si>
  <si>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</si>
  <si>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</si>
  <si>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</si>
  <si>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</si>
  <si>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</si>
  <si>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</si>
  <si>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</si>
  <si>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</si>
  <si>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</si>
  <si>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</si>
  <si>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</si>
  <si>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</si>
  <si>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</si>
  <si>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</si>
  <si>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</si>
  <si>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</si>
  <si>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</si>
  <si>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</si>
  <si>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</si>
  <si>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</si>
  <si>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</si>
  <si>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</si>
  <si>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</si>
  <si>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</si>
  <si>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</si>
  <si>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</si>
  <si>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</si>
  <si>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</si>
  <si>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</si>
  <si>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</si>
  <si>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</si>
  <si>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</si>
  <si>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</si>
  <si>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</si>
  <si>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</si>
  <si>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</si>
  <si>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</si>
  <si>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</si>
  <si>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</si>
  <si>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</si>
  <si>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</si>
  <si>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</si>
  <si>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</si>
  <si>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</si>
  <si>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</si>
  <si>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</si>
  <si>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</si>
  <si>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</si>
  <si>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</si>
  <si>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</si>
  <si>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</si>
  <si>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</si>
  <si>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</si>
  <si>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</si>
  <si>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</si>
  <si>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</si>
  <si>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</si>
  <si>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</si>
  <si>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</si>
  <si>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</si>
  <si>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</si>
  <si>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</si>
  <si>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</si>
  <si>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</si>
  <si>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</si>
  <si>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</si>
  <si>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</si>
  <si>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</si>
  <si>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</si>
  <si>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</si>
  <si>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</si>
  <si>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</si>
  <si>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</si>
  <si>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</si>
  <si>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</si>
  <si>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</si>
  <si>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</si>
  <si>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</si>
  <si>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</si>
  <si>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</si>
  <si>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</si>
  <si>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</si>
  <si>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</si>
  <si>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</si>
  <si>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</si>
  <si>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</si>
  <si>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</si>
  <si>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</si>
  <si>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</si>
  <si>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</si>
  <si>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</si>
  <si>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</si>
  <si>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</si>
  <si>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</si>
  <si>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</si>
  <si>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</si>
  <si>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</si>
  <si>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</si>
  <si>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</si>
  <si>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</si>
  <si>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</si>
  <si>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</si>
  <si>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</si>
  <si>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</si>
  <si>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</si>
  <si>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</si>
  <si>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</si>
  <si>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</si>
  <si>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</si>
  <si>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</si>
  <si>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</si>
  <si>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</si>
  <si>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</si>
  <si>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</si>
  <si>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</si>
  <si>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</si>
  <si>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</si>
  <si>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</si>
  <si>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</si>
  <si>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</si>
  <si>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</si>
  <si>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</si>
  <si>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</si>
  <si>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</si>
  <si>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</si>
  <si>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</si>
  <si>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</si>
  <si>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</si>
  <si>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</si>
  <si>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</si>
  <si>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</si>
  <si>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</si>
  <si>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</si>
  <si>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</si>
  <si>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</si>
  <si>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</si>
  <si>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</si>
  <si>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</si>
  <si>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</si>
  <si>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</si>
  <si>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</si>
  <si>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</si>
  <si>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</si>
  <si>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</si>
  <si>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</si>
  <si>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</si>
  <si>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</si>
  <si>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</si>
  <si>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</si>
  <si>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</si>
  <si>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</si>
  <si>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</si>
  <si>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</si>
  <si>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</si>
  <si>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</si>
  <si>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</si>
  <si>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</si>
  <si>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</si>
  <si>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</si>
  <si>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</si>
  <si>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</si>
  <si>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</si>
  <si>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</si>
  <si>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</si>
  <si>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</si>
  <si>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</si>
  <si>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</si>
  <si>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</si>
  <si>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</si>
  <si>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</si>
  <si>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</si>
  <si>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</si>
  <si>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</si>
  <si>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</si>
  <si>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</si>
  <si>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</si>
  <si>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</si>
  <si>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</si>
  <si>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</si>
  <si>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</si>
  <si>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</si>
  <si>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</si>
  <si>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</si>
  <si>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</si>
  <si>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</si>
  <si>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</si>
  <si>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</si>
  <si>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</si>
  <si>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</si>
  <si>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</si>
  <si>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</si>
  <si>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</si>
  <si>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</si>
  <si>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</si>
  <si>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</si>
  <si>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</si>
  <si>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</si>
  <si>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</si>
  <si>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</si>
  <si>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</si>
  <si>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</si>
  <si>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</si>
  <si>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</si>
  <si>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</si>
  <si>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</si>
  <si>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</si>
  <si>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</si>
  <si>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</si>
  <si>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</si>
  <si>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</si>
  <si>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</si>
  <si>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</si>
  <si>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</si>
  <si>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</si>
  <si>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</si>
  <si>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</si>
  <si>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</si>
  <si>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</si>
  <si>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</si>
  <si>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</si>
  <si>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</si>
  <si>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</si>
  <si>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</si>
  <si>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</si>
  <si>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</si>
  <si>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</si>
  <si>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</si>
  <si>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</si>
  <si>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</si>
  <si>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</si>
  <si>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</si>
  <si>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</si>
  <si>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</si>
  <si>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</si>
  <si>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</si>
  <si>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</si>
  <si>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</si>
  <si>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</si>
  <si>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</si>
  <si>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</si>
  <si>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</si>
  <si>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</si>
  <si>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</si>
  <si>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</si>
  <si>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</si>
  <si>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</si>
  <si>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</si>
  <si>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</si>
  <si>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</si>
  <si>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</si>
  <si>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</si>
  <si>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</si>
  <si>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</si>
  <si>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</si>
  <si>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</si>
  <si>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</si>
  <si>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</si>
  <si>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</si>
  <si>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</si>
  <si>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</si>
  <si>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</si>
  <si>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</si>
  <si>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</si>
  <si>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</si>
  <si>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</si>
  <si>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</si>
  <si>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</si>
  <si>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</si>
  <si>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</si>
  <si>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</si>
  <si>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</si>
  <si>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</si>
  <si>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</si>
  <si>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</si>
  <si>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</si>
  <si>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</si>
  <si>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</si>
  <si>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</si>
  <si>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</si>
  <si>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</si>
  <si>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</si>
  <si>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</si>
  <si>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</si>
  <si>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</si>
  <si>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</si>
  <si>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</si>
  <si>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</si>
  <si>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</si>
  <si>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</si>
  <si>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</si>
  <si>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</si>
  <si>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</si>
  <si>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</si>
  <si>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</si>
  <si>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</si>
  <si>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</si>
  <si>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</si>
  <si>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</si>
  <si>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</si>
  <si>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</si>
  <si>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</si>
  <si>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</si>
  <si>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</si>
  <si>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</si>
  <si>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</si>
  <si>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</si>
  <si>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</si>
  <si>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</si>
  <si>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</si>
  <si>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</si>
  <si>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</si>
  <si>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</si>
  <si>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</si>
  <si>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</si>
  <si>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</si>
  <si>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</si>
  <si>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</si>
  <si>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</si>
  <si>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</si>
  <si>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</si>
  <si>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</si>
  <si>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</si>
  <si>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</si>
  <si>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</si>
  <si>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</si>
  <si>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</si>
  <si>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</si>
  <si>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</si>
  <si>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</si>
  <si>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</si>
  <si>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</si>
  <si>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</si>
  <si>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</si>
  <si>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</si>
  <si>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</si>
  <si>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</si>
  <si>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</si>
  <si>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</si>
  <si>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</si>
  <si>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</si>
  <si>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</si>
  <si>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</si>
  <si>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</si>
  <si>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</si>
  <si>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</si>
  <si>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</si>
  <si>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</si>
  <si>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</si>
  <si>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</si>
  <si>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</si>
  <si>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</si>
  <si>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</si>
  <si>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</si>
  <si>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</si>
  <si>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</si>
  <si>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</si>
  <si>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</si>
  <si>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</si>
  <si>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</si>
  <si>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</si>
  <si>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</si>
  <si>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</si>
  <si>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</si>
  <si>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</si>
  <si>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</si>
  <si>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</si>
  <si>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</si>
  <si>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</si>
  <si>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</si>
  <si>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</si>
  <si>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</si>
  <si>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</si>
  <si>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</si>
  <si>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</si>
  <si>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</si>
  <si>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</si>
  <si>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</si>
  <si>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</si>
  <si>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</si>
  <si>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</si>
  <si>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</si>
  <si>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</si>
  <si>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</si>
  <si>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</si>
  <si>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</si>
  <si>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</si>
  <si>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</si>
  <si>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</si>
  <si>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</si>
  <si>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</si>
  <si>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</si>
  <si>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</si>
  <si>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</si>
  <si>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</si>
  <si>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</si>
  <si>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</si>
  <si>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</si>
  <si>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</si>
  <si>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</si>
  <si>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</si>
  <si>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</si>
  <si>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</si>
  <si>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</si>
  <si>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</si>
  <si>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</si>
  <si>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</si>
  <si>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</si>
  <si>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</si>
  <si>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</si>
  <si>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</si>
  <si>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</si>
  <si>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</si>
  <si>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</si>
  <si>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</si>
  <si>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</si>
  <si>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</si>
  <si>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</si>
  <si>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</si>
  <si>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</si>
  <si>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</si>
  <si>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</si>
  <si>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</si>
  <si>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</si>
  <si>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</si>
  <si>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</si>
  <si>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</si>
  <si>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</si>
  <si>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</si>
  <si>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</si>
  <si>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</si>
  <si>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</si>
  <si>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</si>
  <si>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</si>
  <si>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</si>
  <si>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</si>
  <si>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</si>
  <si>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</si>
  <si>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</si>
  <si>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</si>
  <si>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</si>
  <si>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</si>
  <si>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</si>
  <si>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</si>
  <si>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</si>
  <si>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</si>
  <si>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</si>
  <si>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</si>
  <si>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</si>
  <si>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</si>
  <si>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</si>
  <si>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</si>
  <si>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</si>
  <si>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</si>
  <si>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</si>
  <si>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</si>
  <si>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</si>
  <si>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</si>
  <si>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</si>
  <si>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</si>
  <si>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</si>
  <si>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</si>
  <si>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</si>
  <si>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</si>
  <si>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</si>
  <si>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</si>
  <si>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</si>
  <si>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</si>
  <si>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</si>
  <si>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</si>
  <si>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</si>
  <si>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</si>
  <si>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</si>
  <si>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</si>
  <si>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</si>
  <si>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</si>
  <si>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</si>
  <si>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</si>
  <si>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</si>
  <si>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</si>
  <si>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</si>
  <si>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</si>
  <si>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</si>
  <si>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</si>
  <si>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</si>
  <si>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</si>
  <si>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</si>
  <si>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</si>
  <si>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</si>
  <si>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</si>
  <si>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</si>
  <si>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</si>
  <si>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</si>
  <si>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</si>
  <si>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</si>
  <si>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</si>
  <si>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</si>
  <si>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</si>
  <si>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</si>
  <si>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</si>
  <si>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</si>
  <si>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</si>
  <si>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</si>
  <si>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</si>
  <si>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</si>
  <si>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</si>
  <si>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</si>
  <si>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</si>
  <si>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</si>
  <si>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</si>
  <si>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</si>
  <si>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</si>
  <si>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</si>
  <si>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</si>
  <si>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</si>
  <si>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</si>
  <si>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</si>
  <si>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</si>
  <si>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</si>
  <si>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</si>
  <si>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</si>
  <si>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</si>
  <si>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</si>
  <si>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</si>
  <si>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</si>
  <si>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</si>
  <si>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</si>
  <si>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</si>
  <si>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</si>
  <si>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</si>
  <si>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</si>
  <si>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</si>
  <si>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</si>
  <si>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</si>
  <si>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</si>
  <si>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</si>
  <si>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</si>
  <si>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</si>
  <si>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</si>
  <si>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</si>
  <si>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</si>
  <si>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</si>
  <si>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</si>
  <si>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</si>
  <si>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</si>
  <si>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</si>
  <si>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</si>
  <si>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</si>
  <si>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</si>
  <si>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</si>
  <si>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</si>
  <si>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</si>
  <si>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</si>
  <si>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</si>
  <si>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</si>
  <si>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</si>
  <si>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</si>
  <si>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</si>
  <si>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</si>
  <si>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</si>
  <si>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</si>
  <si>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</si>
  <si>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</si>
  <si>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</si>
  <si>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</si>
  <si>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</si>
  <si>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</si>
  <si>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</si>
  <si>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</si>
  <si>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</si>
  <si>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</si>
  <si>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</si>
  <si>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</si>
  <si>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</si>
  <si>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</si>
  <si>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</si>
  <si>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</si>
  <si>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</si>
  <si>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</si>
  <si>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</si>
  <si>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</si>
  <si>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</si>
  <si>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</si>
  <si>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</si>
  <si>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</si>
  <si>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</si>
  <si>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</si>
  <si>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</si>
  <si>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</si>
  <si>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</si>
  <si>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</si>
  <si>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</si>
  <si>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</si>
  <si>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</si>
  <si>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</si>
  <si>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</si>
  <si>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</si>
  <si>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</si>
  <si>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</si>
  <si>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</si>
  <si>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</si>
  <si>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</si>
  <si>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</si>
  <si>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</si>
  <si>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</si>
  <si>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</si>
  <si>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</si>
  <si>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</si>
  <si>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</si>
  <si>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</si>
  <si>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</si>
  <si>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</si>
  <si>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</si>
  <si>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</si>
  <si>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</si>
  <si>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</si>
  <si>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</si>
  <si>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</si>
  <si>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</si>
  <si>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</si>
  <si>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</si>
  <si>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</si>
  <si>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</si>
  <si>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</si>
  <si>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</si>
  <si>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</si>
  <si>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</si>
  <si>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</si>
  <si>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</si>
  <si>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</si>
  <si>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</si>
  <si>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</si>
  <si>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</si>
  <si>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</si>
  <si>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</si>
  <si>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</si>
  <si>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</si>
  <si>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</si>
  <si>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</si>
  <si>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</si>
  <si>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</si>
  <si>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</si>
  <si>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</si>
  <si>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</si>
  <si>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</si>
  <si>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</si>
  <si>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</si>
  <si>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</si>
  <si>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</si>
  <si>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</si>
  <si>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</si>
  <si>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</si>
  <si>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</si>
  <si>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</si>
  <si>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</si>
  <si>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</si>
  <si>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</si>
  <si>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</si>
  <si>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</si>
  <si>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</si>
  <si>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</si>
  <si>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</si>
  <si>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</si>
  <si>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</si>
  <si>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</si>
  <si>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</si>
  <si>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</si>
  <si>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</si>
  <si>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</si>
  <si>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</si>
  <si>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</si>
  <si>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</si>
  <si>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</si>
  <si>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</si>
  <si>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</si>
  <si>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</si>
  <si>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</si>
  <si>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</si>
  <si>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</si>
  <si>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</si>
  <si>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</si>
  <si>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</si>
  <si>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</si>
  <si>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</si>
  <si>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</si>
  <si>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</si>
  <si>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</si>
  <si>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</si>
  <si>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</si>
  <si>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</si>
  <si>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</si>
  <si>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</si>
  <si>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</si>
  <si>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</si>
  <si>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</si>
  <si>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</si>
  <si>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</si>
  <si>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</si>
  <si>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</si>
  <si>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</si>
  <si>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</si>
  <si>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</si>
  <si>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</si>
  <si>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</si>
  <si>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</si>
  <si>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</si>
  <si>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</si>
  <si>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</si>
  <si>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</si>
  <si>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</si>
  <si>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</si>
  <si>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</si>
  <si>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</si>
  <si>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</si>
  <si>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</si>
  <si>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</si>
  <si>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</si>
  <si>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</si>
  <si>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</si>
  <si>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</si>
  <si>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</si>
  <si>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</si>
  <si>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</si>
  <si>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</si>
  <si>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</si>
  <si>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</si>
  <si>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</si>
  <si>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</si>
  <si>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</si>
  <si>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</si>
  <si>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</si>
  <si>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</si>
  <si>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</si>
  <si>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</si>
  <si>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</si>
  <si>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</si>
  <si>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</si>
  <si>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</si>
  <si>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</si>
  <si>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</si>
  <si>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</si>
  <si>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</si>
  <si>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</si>
  <si>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</si>
  <si>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</si>
  <si>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</si>
  <si>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</si>
  <si>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</si>
  <si>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</si>
  <si>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</si>
  <si>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</si>
  <si>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</si>
  <si>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</si>
  <si>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</si>
  <si>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</si>
  <si>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</si>
  <si>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</si>
  <si>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</si>
  <si>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</si>
  <si>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</si>
  <si>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</si>
  <si>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</si>
  <si>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</si>
  <si>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</si>
  <si>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</si>
  <si>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</si>
  <si>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</si>
  <si>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</si>
  <si>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</si>
  <si>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</si>
  <si>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</si>
  <si>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</si>
  <si>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</si>
  <si>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</si>
  <si>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</si>
  <si>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</si>
  <si>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</si>
  <si>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</si>
  <si>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</si>
  <si>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</si>
  <si>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</si>
  <si>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</si>
  <si>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</si>
  <si>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</si>
  <si>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</si>
  <si>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</si>
  <si>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</si>
  <si>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</si>
  <si>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</si>
  <si>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</si>
  <si>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</si>
  <si>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</si>
  <si>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</si>
  <si>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</si>
  <si>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</si>
  <si>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</si>
  <si>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</si>
  <si>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</si>
  <si>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</si>
  <si>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</si>
  <si>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</si>
  <si>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</si>
  <si>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</si>
  <si>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</si>
  <si>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</si>
  <si>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</si>
  <si>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</si>
  <si>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</si>
  <si>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</si>
  <si>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</si>
  <si>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</si>
  <si>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</si>
  <si>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</si>
  <si>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</si>
  <si>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</si>
  <si>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</si>
  <si>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</si>
  <si>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</si>
  <si>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</si>
  <si>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</si>
  <si>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</si>
  <si>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</si>
  <si>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</si>
  <si>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</si>
  <si>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</si>
  <si>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</si>
  <si>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</si>
  <si>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</si>
  <si>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</si>
  <si>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</si>
  <si>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</si>
  <si>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</si>
  <si>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</si>
  <si>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</si>
  <si>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</si>
  <si>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</si>
  <si>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</si>
  <si>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</si>
  <si>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</si>
  <si>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</si>
  <si>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</si>
  <si>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</si>
  <si>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</si>
  <si>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</si>
  <si>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</si>
  <si>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</si>
  <si>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</si>
  <si>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</si>
  <si>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</si>
  <si>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</si>
  <si>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</si>
  <si>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</si>
  <si>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</si>
  <si>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</si>
  <si>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</si>
  <si>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</si>
  <si>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</si>
  <si>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</si>
  <si>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</si>
  <si>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</si>
  <si>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</si>
  <si>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</si>
  <si>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</si>
  <si>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</si>
  <si>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</si>
  <si>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</si>
  <si>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</si>
  <si>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</si>
  <si>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</si>
  <si>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</si>
  <si>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</si>
  <si>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</si>
  <si>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</si>
  <si>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</si>
  <si>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</si>
  <si>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</si>
  <si>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</si>
  <si>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</si>
  <si>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</si>
  <si>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</si>
  <si>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</si>
  <si>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</si>
  <si>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</si>
  <si>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</si>
  <si>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</si>
  <si>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</si>
  <si>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</si>
  <si>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</si>
  <si>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</si>
  <si>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</si>
  <si>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</si>
  <si>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</si>
  <si>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</si>
  <si>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</si>
  <si>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</si>
  <si>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</si>
  <si>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</si>
  <si>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</si>
  <si>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</si>
  <si>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</si>
  <si>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</si>
  <si>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</si>
  <si>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</si>
  <si>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</si>
  <si>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</si>
  <si>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</si>
  <si>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</si>
  <si>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</si>
  <si>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</si>
  <si>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</si>
  <si>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</si>
  <si>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</si>
  <si>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</si>
  <si>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</si>
  <si>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</si>
  <si>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</si>
  <si>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</si>
  <si>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</si>
  <si>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</si>
  <si>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</si>
  <si>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</si>
  <si>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</si>
  <si>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</si>
  <si>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</si>
  <si>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</si>
  <si>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</si>
  <si>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</si>
  <si>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</si>
  <si>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</si>
  <si>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</si>
  <si>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</si>
  <si>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</si>
  <si>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</si>
  <si>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</si>
  <si>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</si>
  <si>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</si>
  <si>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</si>
  <si>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</si>
  <si>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</si>
  <si>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</si>
  <si>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</si>
  <si>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</si>
  <si>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</si>
  <si>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</si>
  <si>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</si>
  <si>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</si>
  <si>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</si>
  <si>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</si>
  <si>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</si>
  <si>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</si>
  <si>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</si>
  <si>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</si>
  <si>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</si>
  <si>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</si>
  <si>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</si>
  <si>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</si>
  <si>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</si>
  <si>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</si>
  <si>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</si>
  <si>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</si>
  <si>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</si>
  <si>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</si>
  <si>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</si>
  <si>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</si>
  <si>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</si>
  <si>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</si>
  <si>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</si>
  <si>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</si>
  <si>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</si>
  <si>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</si>
  <si>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</si>
  <si>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</si>
  <si>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</si>
  <si>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</si>
  <si>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</si>
  <si>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</si>
  <si>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</si>
  <si>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</si>
  <si>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</si>
  <si>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</si>
  <si>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</si>
  <si>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</si>
  <si>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</si>
  <si>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</si>
  <si>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</si>
  <si>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</si>
  <si>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</si>
  <si>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</si>
  <si>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</si>
  <si>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</si>
  <si>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</si>
  <si>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</si>
  <si>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</si>
  <si>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</si>
  <si>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</si>
  <si>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</si>
  <si>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</si>
  <si>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</si>
  <si>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</si>
  <si>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</si>
  <si>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</si>
  <si>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</si>
  <si>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</si>
  <si>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</si>
  <si>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</si>
  <si>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</si>
  <si>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</si>
  <si>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</si>
  <si>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</si>
  <si>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</si>
  <si>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</si>
  <si>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</si>
  <si>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</si>
  <si>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</si>
  <si>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</si>
  <si>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</si>
  <si>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</si>
  <si>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</si>
  <si>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</si>
  <si>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</si>
  <si>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</si>
  <si>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</si>
  <si>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</si>
  <si>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</si>
  <si>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</si>
  <si>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</si>
  <si>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</si>
  <si>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</si>
  <si>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</si>
  <si>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</si>
  <si>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</si>
  <si>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</si>
  <si>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</si>
  <si>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</si>
  <si>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</si>
  <si>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</si>
  <si>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</si>
  <si>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</si>
  <si>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</si>
  <si>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</si>
  <si>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</si>
  <si>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</si>
  <si>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</si>
  <si>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</si>
  <si>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</si>
  <si>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</si>
  <si>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</si>
  <si>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</si>
  <si>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</si>
  <si>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</si>
  <si>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</si>
  <si>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</si>
  <si>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</si>
  <si>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</si>
  <si>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</si>
  <si>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</si>
  <si>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</si>
  <si>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</si>
  <si>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</si>
  <si>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</si>
  <si>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</si>
  <si>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</si>
  <si>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</si>
  <si>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</si>
  <si>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</si>
  <si>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</si>
  <si>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</si>
  <si>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</si>
  <si>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</si>
  <si>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</si>
  <si>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</si>
  <si>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</si>
  <si>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</si>
  <si>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</si>
  <si>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</si>
  <si>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</si>
  <si>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</si>
  <si>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</si>
  <si>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</si>
  <si>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</si>
  <si>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</si>
  <si>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</si>
  <si>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</si>
  <si>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</si>
  <si>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</si>
  <si>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</si>
  <si>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</si>
  <si>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</si>
  <si>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</si>
  <si>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</si>
  <si>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</si>
  <si>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</si>
  <si>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</si>
  <si>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</si>
  <si>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</si>
  <si>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</si>
  <si>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</si>
  <si>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</si>
  <si>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</si>
  <si>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</si>
  <si>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</si>
  <si>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</si>
  <si>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</si>
  <si>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</si>
  <si>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</si>
  <si>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</si>
  <si>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</si>
  <si>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</si>
  <si>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</si>
  <si>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</si>
  <si>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</si>
  <si>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</si>
  <si>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</si>
  <si>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</si>
  <si>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</si>
  <si>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</si>
  <si>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</si>
  <si>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</si>
  <si>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</si>
  <si>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</si>
  <si>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</si>
  <si>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</si>
  <si>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</si>
  <si>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</si>
  <si>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</si>
  <si>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</si>
  <si>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</si>
  <si>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</si>
  <si>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</si>
  <si>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</si>
  <si>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</si>
  <si>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</si>
  <si>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</si>
  <si>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</si>
  <si>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</si>
  <si>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</si>
  <si>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</si>
  <si>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</si>
  <si>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</si>
  <si>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</si>
  <si>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</si>
  <si>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</si>
  <si>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</si>
  <si>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</si>
  <si>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</si>
  <si>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</si>
  <si>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</si>
  <si>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</si>
  <si>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</si>
  <si>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</si>
  <si>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</si>
  <si>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</si>
  <si>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</si>
  <si>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</si>
  <si>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</si>
  <si>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</si>
  <si>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</si>
  <si>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</si>
  <si>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</si>
  <si>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</si>
  <si>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</si>
  <si>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</si>
  <si>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</si>
  <si>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</si>
  <si>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</si>
  <si>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</si>
  <si>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</si>
  <si>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</si>
  <si>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</si>
  <si>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</si>
  <si>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</si>
  <si>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</si>
  <si>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</si>
  <si>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</si>
  <si>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</si>
  <si>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</si>
  <si>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</si>
  <si>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</si>
  <si>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</si>
  <si>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</si>
  <si>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</si>
  <si>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</si>
  <si>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</si>
  <si>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</si>
  <si>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</si>
  <si>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</si>
  <si>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</si>
  <si>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</si>
  <si>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</si>
  <si>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</si>
  <si>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</si>
  <si>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</si>
  <si>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</si>
  <si>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</si>
  <si>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</si>
  <si>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</si>
  <si>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</si>
  <si>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</si>
  <si>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</si>
  <si>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</si>
  <si>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</si>
  <si>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</si>
  <si>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</si>
  <si>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</si>
  <si>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</si>
  <si>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</si>
  <si>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</si>
  <si>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</si>
  <si>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</si>
  <si>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</si>
  <si>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</si>
  <si>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</si>
  <si>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</si>
  <si>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</si>
  <si>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</si>
  <si>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</si>
  <si>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</si>
  <si>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</si>
  <si>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</si>
  <si>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</si>
  <si>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</si>
  <si>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</si>
  <si>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</si>
  <si>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</si>
  <si>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</si>
  <si>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</si>
  <si>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</si>
  <si>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</si>
  <si>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</si>
  <si>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</si>
  <si>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</si>
  <si>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</si>
  <si>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</si>
  <si>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</si>
  <si>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</si>
  <si>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</si>
  <si>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</si>
  <si>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</si>
  <si>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</si>
  <si>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</si>
  <si>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</si>
  <si>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</si>
  <si>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</si>
  <si>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</si>
  <si>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</si>
  <si>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</si>
  <si>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</si>
  <si>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</si>
  <si>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</si>
  <si>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</si>
  <si>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</si>
  <si>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</si>
  <si>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</si>
  <si>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</si>
  <si>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</si>
  <si>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</si>
  <si>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</si>
  <si>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</si>
  <si>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</si>
  <si>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</si>
  <si>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</si>
  <si>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</si>
  <si>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</si>
  <si>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</si>
  <si>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</si>
  <si>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</si>
  <si>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</si>
  <si>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</si>
  <si>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</si>
  <si>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</si>
  <si>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</si>
  <si>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</si>
  <si>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</si>
  <si>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</si>
  <si>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</si>
  <si>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</si>
  <si>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</si>
  <si>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</si>
  <si>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</si>
  <si>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</si>
  <si>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</si>
  <si>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</si>
  <si>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</si>
  <si>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</si>
  <si>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</si>
  <si>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</si>
  <si>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</si>
  <si>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</si>
  <si>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</si>
  <si>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</si>
  <si>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</si>
  <si>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</si>
  <si>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</si>
  <si>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</si>
  <si>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</si>
  <si>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</si>
  <si>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</si>
  <si>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</si>
  <si>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</si>
  <si>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</si>
  <si>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</si>
  <si>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</si>
  <si>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</si>
  <si>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</si>
  <si>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</si>
  <si>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</si>
  <si>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</si>
  <si>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</si>
  <si>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</si>
  <si>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</si>
  <si>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</si>
  <si>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</si>
  <si>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</si>
  <si>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</si>
  <si>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</si>
  <si>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</si>
  <si>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</si>
  <si>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</si>
  <si>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</si>
  <si>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</si>
  <si>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</si>
  <si>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</si>
  <si>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</si>
  <si>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</si>
  <si>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</si>
  <si>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</si>
  <si>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</si>
  <si>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</si>
  <si>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</si>
  <si>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</si>
  <si>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</si>
  <si>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</si>
  <si>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</si>
  <si>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</si>
  <si>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</si>
  <si>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</si>
  <si>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</si>
  <si>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</si>
  <si>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</si>
  <si>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</si>
  <si>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</si>
  <si>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</si>
  <si>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</si>
  <si>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</si>
  <si>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</si>
  <si>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</si>
  <si>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</si>
  <si>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</si>
  <si>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</si>
  <si>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</si>
  <si>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</si>
  <si>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</si>
  <si>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</si>
  <si>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</si>
  <si>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</si>
  <si>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</si>
  <si>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</si>
  <si>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</si>
  <si>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</si>
  <si>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</si>
  <si>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</si>
  <si>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</si>
  <si>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</si>
  <si>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</si>
  <si>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</si>
  <si>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</si>
  <si>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</si>
  <si>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</si>
  <si>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</si>
  <si>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</si>
  <si>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</si>
  <si>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</si>
  <si>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</si>
  <si>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</si>
  <si>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</si>
  <si>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</si>
  <si>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</si>
  <si>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</si>
  <si>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</si>
  <si>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</si>
  <si>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</si>
  <si>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</si>
  <si>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</si>
  <si>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</si>
  <si>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</si>
  <si>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</si>
  <si>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</si>
  <si>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</si>
  <si>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</si>
  <si>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</si>
  <si>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</si>
  <si>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</si>
  <si>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</si>
  <si>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</si>
  <si>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</si>
  <si>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</si>
  <si>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</si>
  <si>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</si>
  <si>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</si>
  <si>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</si>
  <si>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</si>
  <si>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</si>
  <si>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</si>
  <si>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</si>
  <si>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</si>
  <si>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</si>
  <si>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</si>
  <si>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</si>
  <si>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</si>
  <si>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</si>
  <si>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</si>
  <si>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</si>
  <si>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</si>
  <si>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</si>
  <si>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</si>
  <si>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</si>
  <si>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</si>
  <si>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</si>
  <si>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</si>
  <si>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</si>
  <si>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</si>
  <si>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</si>
  <si>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</si>
  <si>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</si>
  <si>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</si>
  <si>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</si>
  <si>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</si>
  <si>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</si>
  <si>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</si>
  <si>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</si>
  <si>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</si>
  <si>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</si>
  <si>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</si>
  <si>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</si>
  <si>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</si>
  <si>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</si>
  <si>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</si>
  <si>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</si>
  <si>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</si>
  <si>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</si>
  <si>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</si>
  <si>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</si>
  <si>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</si>
  <si>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</si>
  <si>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</si>
  <si>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</si>
  <si>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</si>
  <si>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</si>
  <si>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</si>
  <si>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</si>
  <si>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</si>
  <si>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</si>
  <si>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</si>
  <si>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</si>
  <si>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</si>
  <si>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</si>
  <si>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</si>
  <si>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</si>
  <si>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</si>
  <si>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</si>
  <si>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</si>
  <si>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</si>
  <si>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</si>
  <si>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</si>
  <si>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</si>
  <si>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</si>
  <si>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</si>
  <si>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</si>
  <si>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</si>
  <si>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</si>
  <si>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</si>
  <si>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</si>
  <si>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</si>
  <si>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</si>
  <si>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</si>
  <si>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</si>
  <si>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</si>
  <si>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</si>
  <si>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</si>
  <si>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</si>
  <si>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</si>
  <si>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</si>
  <si>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</si>
  <si>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</si>
  <si>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</si>
  <si>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</si>
  <si>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</si>
  <si>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</si>
  <si>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</si>
  <si>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</si>
  <si>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</si>
  <si>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</si>
  <si>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</si>
  <si>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</si>
  <si>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</si>
  <si>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</si>
  <si>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</si>
  <si>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</si>
  <si>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</si>
  <si>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</si>
  <si>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</si>
  <si>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</si>
  <si>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</si>
  <si>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</si>
  <si>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</si>
  <si>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</si>
  <si>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</si>
  <si>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</si>
  <si>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</si>
  <si>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</si>
  <si>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</si>
  <si>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</si>
  <si>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</si>
  <si>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</si>
  <si>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</si>
  <si>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</si>
  <si>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</si>
  <si>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</si>
  <si>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</si>
  <si>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</si>
  <si>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</si>
  <si>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</si>
  <si>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</si>
  <si>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</si>
  <si>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</si>
  <si>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</si>
  <si>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</si>
  <si>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</si>
  <si>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</si>
  <si>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</si>
  <si>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</si>
  <si>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</si>
  <si>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</si>
  <si>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</si>
  <si>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</si>
  <si>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</si>
  <si>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</si>
  <si>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</si>
  <si>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</si>
  <si>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</si>
  <si>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</si>
  <si>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</si>
  <si>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</si>
  <si>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</si>
  <si>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</si>
  <si>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</si>
  <si>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</si>
  <si>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</si>
  <si>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</si>
  <si>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</si>
  <si>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</si>
  <si>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</si>
  <si>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</si>
  <si>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</si>
  <si>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</si>
  <si>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</si>
  <si>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</si>
  <si>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</si>
  <si>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</si>
  <si>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</si>
  <si>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</si>
  <si>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</si>
  <si>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</si>
  <si>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</si>
  <si>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</si>
  <si>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</si>
  <si>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</si>
  <si>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</si>
  <si>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</si>
  <si>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</si>
  <si>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</si>
  <si>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</si>
  <si>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</si>
  <si>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</si>
  <si>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</si>
  <si>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</si>
  <si>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</si>
  <si>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</si>
  <si>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</si>
  <si>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</si>
  <si>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</si>
  <si>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</si>
  <si>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</si>
  <si>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</si>
  <si>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</si>
  <si>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</si>
  <si>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</si>
  <si>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</si>
  <si>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</si>
  <si>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</si>
  <si>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</si>
  <si>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</si>
  <si>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</si>
  <si>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</si>
  <si>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</si>
  <si>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</si>
  <si>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</si>
  <si>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</si>
  <si>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</si>
  <si>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</si>
  <si>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</si>
  <si>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</si>
  <si>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</si>
  <si>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</si>
  <si>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</si>
  <si>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</si>
  <si>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</si>
  <si>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</si>
  <si>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</si>
  <si>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</si>
  <si>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</si>
  <si>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</si>
  <si>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</si>
  <si>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</si>
  <si>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</si>
  <si>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</si>
  <si>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</si>
  <si>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</si>
  <si>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</si>
  <si>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</si>
  <si>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</si>
  <si>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</si>
  <si>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</si>
  <si>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</si>
  <si>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</si>
  <si>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</si>
  <si>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</si>
  <si>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</si>
  <si>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</si>
  <si>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</si>
  <si>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</si>
  <si>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</si>
  <si>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</si>
  <si>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</si>
  <si>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</si>
  <si>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</si>
  <si>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</si>
  <si>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</si>
  <si>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</si>
  <si>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</si>
  <si>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</si>
  <si>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</si>
  <si>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</si>
  <si>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</si>
  <si>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</si>
  <si>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</si>
  <si>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</si>
  <si>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</si>
  <si>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</si>
  <si>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</si>
  <si>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</si>
  <si>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</si>
  <si>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</si>
  <si>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</si>
  <si>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</si>
  <si>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</si>
  <si>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</si>
  <si>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</si>
  <si>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</si>
  <si>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</si>
  <si>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</si>
  <si>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</si>
  <si>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</si>
  <si>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</si>
  <si>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</si>
  <si>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</si>
  <si>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</si>
  <si>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</si>
  <si>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</si>
  <si>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</si>
  <si>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</si>
  <si>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</si>
  <si>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</si>
  <si>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</si>
  <si>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</si>
  <si>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</si>
  <si>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</si>
  <si>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</si>
  <si>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</si>
  <si>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</si>
  <si>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</si>
  <si>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</si>
  <si>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</si>
  <si>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</si>
  <si>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</si>
  <si>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</si>
  <si>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</si>
  <si>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</si>
  <si>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</si>
  <si>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</si>
  <si>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</si>
  <si>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</si>
  <si>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</si>
  <si>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</si>
  <si>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</si>
  <si>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</si>
  <si>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</si>
  <si>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</si>
  <si>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</si>
  <si>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</si>
  <si>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</si>
  <si>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</si>
  <si>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</si>
  <si>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</si>
  <si>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</si>
  <si>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</si>
  <si>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</si>
  <si>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</si>
  <si>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</si>
  <si>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</si>
  <si>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</si>
  <si>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</si>
  <si>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</si>
  <si>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</si>
  <si>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</si>
  <si>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</si>
  <si>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</si>
  <si>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</si>
  <si>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</si>
  <si>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</si>
  <si>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</si>
  <si>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</si>
  <si>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</si>
  <si>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</si>
  <si>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</si>
  <si>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</si>
  <si>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</si>
  <si>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</si>
  <si>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</si>
  <si>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</si>
  <si>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</si>
  <si>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</si>
  <si>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</si>
  <si>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</si>
  <si>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</si>
  <si>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</si>
  <si>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</si>
  <si>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</si>
  <si>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</si>
  <si>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</si>
  <si>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</si>
  <si>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</si>
  <si>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</si>
  <si>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</si>
  <si>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</si>
  <si>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</si>
  <si>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</si>
  <si>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</si>
  <si>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</si>
  <si>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</si>
  <si>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</si>
  <si>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</si>
  <si>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</si>
  <si>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</si>
  <si>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</si>
  <si>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</si>
  <si>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</si>
  <si>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</si>
  <si>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</si>
  <si>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</si>
  <si>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</si>
  <si>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</si>
  <si>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</si>
  <si>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</si>
  <si>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</si>
  <si>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</si>
  <si>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</si>
  <si>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</si>
  <si>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</si>
  <si>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</si>
  <si>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</si>
  <si>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</si>
  <si>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</si>
  <si>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</si>
  <si>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</si>
  <si>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</si>
  <si>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</si>
  <si>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</si>
  <si>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</si>
  <si>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</si>
  <si>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</si>
  <si>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</si>
  <si>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</si>
  <si>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</si>
  <si>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</si>
  <si>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</si>
  <si>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</si>
  <si>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</si>
  <si>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</si>
  <si>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</si>
  <si>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</si>
  <si>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</si>
  <si>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</si>
  <si>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</si>
  <si>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</si>
  <si>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</si>
  <si>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</si>
  <si>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</si>
  <si>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</si>
  <si>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</si>
  <si>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</si>
  <si>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</si>
  <si>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</si>
  <si>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</si>
  <si>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</si>
  <si>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</si>
  <si>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</si>
  <si>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</si>
  <si>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</si>
  <si>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</si>
  <si>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</si>
  <si>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</si>
  <si>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</si>
  <si>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</si>
  <si>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</si>
  <si>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</si>
  <si>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</si>
  <si>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</si>
  <si>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</si>
  <si>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</si>
  <si>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</si>
  <si>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</si>
  <si>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</si>
  <si>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</si>
  <si>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</si>
  <si>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</si>
  <si>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</si>
  <si>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</si>
  <si>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</si>
  <si>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</si>
  <si>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</si>
  <si>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</si>
  <si>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</si>
  <si>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</si>
  <si>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</si>
  <si>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</si>
  <si>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</si>
  <si>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</si>
  <si>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</si>
  <si>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</si>
  <si>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</si>
  <si>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</si>
  <si>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</si>
  <si>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</si>
  <si>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</si>
  <si>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</si>
  <si>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</si>
  <si>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</si>
  <si>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</si>
  <si>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</si>
  <si>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</si>
  <si>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</si>
  <si>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</si>
  <si>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</si>
  <si>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</si>
  <si>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</si>
  <si>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</si>
  <si>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</si>
  <si>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</si>
  <si>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</si>
  <si>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</si>
  <si>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</si>
  <si>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</si>
  <si>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</si>
  <si>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</si>
  <si>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</si>
  <si>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</si>
  <si>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</si>
  <si>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</si>
  <si>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</si>
  <si>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</si>
  <si>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</si>
  <si>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</si>
  <si>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</si>
  <si>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</si>
  <si>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</si>
  <si>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</si>
  <si>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</si>
  <si>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</si>
  <si>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</si>
  <si>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</si>
  <si>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</si>
  <si>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</si>
  <si>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</si>
  <si>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</si>
  <si>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</si>
  <si>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</si>
  <si>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</si>
  <si>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</si>
  <si>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</si>
  <si>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</si>
  <si>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</si>
  <si>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</si>
  <si>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</si>
  <si>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</si>
  <si>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</si>
  <si>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</si>
  <si>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</si>
  <si>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</si>
  <si>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</si>
  <si>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</si>
  <si>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</si>
  <si>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</si>
  <si>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</si>
  <si>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</si>
  <si>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</si>
  <si>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</si>
  <si>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</si>
  <si>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</si>
  <si>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</si>
  <si>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</si>
  <si>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</si>
  <si>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</si>
  <si>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</si>
  <si>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</si>
  <si>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</si>
  <si>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</si>
  <si>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</si>
  <si>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</si>
  <si>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</si>
  <si>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</si>
  <si>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</si>
  <si>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</si>
  <si>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</si>
  <si>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</si>
  <si>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</si>
  <si>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</si>
  <si>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</si>
  <si>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</si>
  <si>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</si>
  <si>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</si>
  <si>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</si>
  <si>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</si>
  <si>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</si>
  <si>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</si>
  <si>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</si>
  <si>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</si>
  <si>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</si>
  <si>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</si>
  <si>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</si>
  <si>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</si>
  <si>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</si>
  <si>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</si>
  <si>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</si>
  <si>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</si>
  <si>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</si>
  <si>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</si>
  <si>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</si>
  <si>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</si>
  <si>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</si>
  <si>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</si>
  <si>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</si>
  <si>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</si>
  <si>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</si>
  <si>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</si>
  <si>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</si>
  <si>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</si>
  <si>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</si>
  <si>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</si>
  <si>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</si>
  <si>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</si>
  <si>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</si>
  <si>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</si>
  <si>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</si>
  <si>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</si>
  <si>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</si>
  <si>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</si>
  <si>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</si>
  <si>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</si>
  <si>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</si>
  <si>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</si>
  <si>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</si>
  <si>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</si>
  <si>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</si>
  <si>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</si>
  <si>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</si>
  <si>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</si>
  <si>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</si>
  <si>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</si>
  <si>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</si>
  <si>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</si>
  <si>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</si>
  <si>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</si>
  <si>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</si>
  <si>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</si>
  <si>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</si>
  <si>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</si>
  <si>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</si>
  <si>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</si>
  <si>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</si>
  <si>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</si>
  <si>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</si>
  <si>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</si>
  <si>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</si>
  <si>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</si>
  <si>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</si>
  <si>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</si>
  <si>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</si>
  <si>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</si>
  <si>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</si>
  <si>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</si>
  <si>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</si>
  <si>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</si>
  <si>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</si>
  <si>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</si>
  <si>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</si>
  <si>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</si>
  <si>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</si>
  <si>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</si>
  <si>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</si>
  <si>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</si>
  <si>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</si>
  <si>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</si>
  <si>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</si>
  <si>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</si>
  <si>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</si>
  <si>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</si>
  <si>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</si>
  <si>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</si>
  <si>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</si>
  <si>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</si>
  <si>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</si>
  <si>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</si>
  <si>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</si>
  <si>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</si>
  <si>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</si>
  <si>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</si>
  <si>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</si>
  <si>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</si>
  <si>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</si>
  <si>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</si>
  <si>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</si>
  <si>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</si>
  <si>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</si>
  <si>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</si>
  <si>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</si>
  <si>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</si>
  <si>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</si>
  <si>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</si>
  <si>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</si>
  <si>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</si>
  <si>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</si>
  <si>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</si>
  <si>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</si>
  <si>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</si>
  <si>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</si>
  <si>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</si>
  <si>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</si>
  <si>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</si>
  <si>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</si>
  <si>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</si>
  <si>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</si>
  <si>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</si>
  <si>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</si>
  <si>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</si>
  <si>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</si>
  <si>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</si>
  <si>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</si>
  <si>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</si>
  <si>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</si>
  <si>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</si>
  <si>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</si>
  <si>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</si>
  <si>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</si>
  <si>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</si>
  <si>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</si>
  <si>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</si>
  <si>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</si>
  <si>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</si>
  <si>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</si>
  <si>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</si>
  <si>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</si>
  <si>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</si>
  <si>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</si>
  <si>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</si>
  <si>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</si>
  <si>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</si>
  <si>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</si>
  <si>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</si>
  <si>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</si>
  <si>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</si>
  <si>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</si>
  <si>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</si>
  <si>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</si>
  <si>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</si>
  <si>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</si>
  <si>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</si>
  <si>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</si>
  <si>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</si>
  <si>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</si>
  <si>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</si>
  <si>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</si>
  <si>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</si>
  <si>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</si>
  <si>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</si>
  <si>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</si>
  <si>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</si>
  <si>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</si>
  <si>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</si>
  <si>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</si>
  <si>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</si>
  <si>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</si>
  <si>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</si>
  <si>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</si>
  <si>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</si>
  <si>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</si>
  <si>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</si>
  <si>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</si>
  <si>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</si>
  <si>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</si>
  <si>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</si>
  <si>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</si>
  <si>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</si>
  <si>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</si>
  <si>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</si>
  <si>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</si>
  <si>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</si>
  <si>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</si>
  <si>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</si>
  <si>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</si>
  <si>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</si>
  <si>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</si>
  <si>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</si>
  <si>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</si>
  <si>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</si>
  <si>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</si>
  <si>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</si>
  <si>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</si>
  <si>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</si>
  <si>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</si>
  <si>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</si>
  <si>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</si>
  <si>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</si>
  <si>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</si>
  <si>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</si>
  <si>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</si>
  <si>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</si>
  <si>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</si>
  <si>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</si>
  <si>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</si>
  <si>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</si>
  <si>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</si>
  <si>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</si>
  <si>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</si>
  <si>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</si>
  <si>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</si>
  <si>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</si>
  <si>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</si>
  <si>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</si>
  <si>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</si>
  <si>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</si>
  <si>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</si>
  <si>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</si>
  <si>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</si>
  <si>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</si>
  <si>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</si>
  <si>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</si>
  <si>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</si>
  <si>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</si>
  <si>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</si>
  <si>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</si>
  <si>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</si>
  <si>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</si>
  <si>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</si>
  <si>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</si>
  <si>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</si>
  <si>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</si>
  <si>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</si>
  <si>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</si>
  <si>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</si>
  <si>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</si>
  <si>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</si>
  <si>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</si>
  <si>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</si>
  <si>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</si>
  <si>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</si>
  <si>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</si>
  <si>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</si>
  <si>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</si>
  <si>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</si>
  <si>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</si>
  <si>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</si>
  <si>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</si>
  <si>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</si>
  <si>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</si>
  <si>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</si>
  <si>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</si>
  <si>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</si>
  <si>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</si>
  <si>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</si>
  <si>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</si>
  <si>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</si>
  <si>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</si>
  <si>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</si>
  <si>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</si>
  <si>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</si>
  <si>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</si>
  <si>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</si>
  <si>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</si>
  <si>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</si>
  <si>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</si>
  <si>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</si>
  <si>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</si>
  <si>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</si>
  <si>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</si>
  <si>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</si>
  <si>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</si>
  <si>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</si>
  <si>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</si>
  <si>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</si>
  <si>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</si>
  <si>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</si>
  <si>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</si>
  <si>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</si>
  <si>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</si>
  <si>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</si>
  <si>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</si>
  <si>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</si>
  <si>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</si>
  <si>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</si>
  <si>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</si>
  <si>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</si>
  <si>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</si>
  <si>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</si>
  <si>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</si>
  <si>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</si>
  <si>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</si>
  <si>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</si>
  <si>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</si>
  <si>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</si>
  <si>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</si>
  <si>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</si>
  <si>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</si>
  <si>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</si>
  <si>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</si>
  <si>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</si>
  <si>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</si>
  <si>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</si>
  <si>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</si>
  <si>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</si>
  <si>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</si>
  <si>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</si>
  <si>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</si>
  <si>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</si>
  <si>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</si>
  <si>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</si>
  <si>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</si>
  <si>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</si>
  <si>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</si>
  <si>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</si>
  <si>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</si>
  <si>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</si>
  <si>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</si>
  <si>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</si>
  <si>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</si>
  <si>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</si>
  <si>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</si>
  <si>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</si>
  <si>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</si>
  <si>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</si>
  <si>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</si>
  <si>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</si>
  <si>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</si>
  <si>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</si>
  <si>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</si>
  <si>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</si>
  <si>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</si>
  <si>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</si>
  <si>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</si>
  <si>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</si>
  <si>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</si>
  <si>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</si>
  <si>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</si>
  <si>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</si>
  <si>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</si>
  <si>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</si>
  <si>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</si>
  <si>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</si>
  <si>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</si>
  <si>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</si>
  <si>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</si>
  <si>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</si>
  <si>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</si>
  <si>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</si>
  <si>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</si>
  <si>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</si>
  <si>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</si>
  <si>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</si>
  <si>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</si>
  <si>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</si>
  <si>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</si>
  <si>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</si>
  <si>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</si>
  <si>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</si>
  <si>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</si>
  <si>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</si>
  <si>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</si>
  <si>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</si>
  <si>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</si>
  <si>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</si>
  <si>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</si>
  <si>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</si>
  <si>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</si>
  <si>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</si>
  <si>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</si>
  <si>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</si>
  <si>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</si>
  <si>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</si>
  <si>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</si>
  <si>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</si>
  <si>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</si>
  <si>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</si>
  <si>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</si>
  <si>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</si>
  <si>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</si>
  <si>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</si>
  <si>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</si>
  <si>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</si>
  <si>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</si>
  <si>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</si>
  <si>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</si>
  <si>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</si>
  <si>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</si>
  <si>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</si>
  <si>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</si>
  <si>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</si>
  <si>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</si>
  <si>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</si>
  <si>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</si>
  <si>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</si>
  <si>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</si>
  <si>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</si>
  <si>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</si>
  <si>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</si>
  <si>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</si>
  <si>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</si>
  <si>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</si>
  <si>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</si>
  <si>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</si>
  <si>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</si>
  <si>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</si>
  <si>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</si>
  <si>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</si>
  <si>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</si>
  <si>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</si>
  <si>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</si>
  <si>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</si>
  <si>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</si>
  <si>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</si>
  <si>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</si>
  <si>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</si>
  <si>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</si>
  <si>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</si>
  <si>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</si>
  <si>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</si>
  <si>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</si>
  <si>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</si>
  <si>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</si>
  <si>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</si>
  <si>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</si>
  <si>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</si>
  <si>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</si>
  <si>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</si>
  <si>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</si>
  <si>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</si>
  <si>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</si>
  <si>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</si>
  <si>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</si>
  <si>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</si>
  <si>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</si>
  <si>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</si>
  <si>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</si>
  <si>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</si>
  <si>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</si>
  <si>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</si>
  <si>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</si>
  <si>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</si>
  <si>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</si>
  <si>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</si>
  <si>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</si>
  <si>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</si>
  <si>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</si>
  <si>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</si>
  <si>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</si>
  <si>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</si>
  <si>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</si>
  <si>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</si>
  <si>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</si>
  <si>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</si>
  <si>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</si>
  <si>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</si>
  <si>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</si>
  <si>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</si>
  <si>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</si>
  <si>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</si>
  <si>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</si>
  <si>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</si>
  <si>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</si>
  <si>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</si>
  <si>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</si>
  <si>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</si>
  <si>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</si>
  <si>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</si>
  <si>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</si>
  <si>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</si>
  <si>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</si>
  <si>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</si>
  <si>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</si>
  <si>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</si>
  <si>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</si>
  <si>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</si>
  <si>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</si>
  <si>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</si>
  <si>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</si>
  <si>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</si>
  <si>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</si>
  <si>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</si>
  <si>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</si>
  <si>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</si>
  <si>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</si>
  <si>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</si>
  <si>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</si>
  <si>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</si>
  <si>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</si>
  <si>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</si>
  <si>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</si>
  <si>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</si>
  <si>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</si>
  <si>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</si>
  <si>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</si>
  <si>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</si>
  <si>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</si>
  <si>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</si>
  <si>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</si>
  <si>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</si>
  <si>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</si>
  <si>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</si>
  <si>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</si>
  <si>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</si>
  <si>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</si>
  <si>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</si>
  <si>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</si>
  <si>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</si>
  <si>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</si>
  <si>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</si>
  <si>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</si>
  <si>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</si>
  <si>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</si>
  <si>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</si>
  <si>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</si>
  <si>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</si>
  <si>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</si>
  <si>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</si>
  <si>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</si>
  <si>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</si>
  <si>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</si>
  <si>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</si>
  <si>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</si>
  <si>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</si>
  <si>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</si>
  <si>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</si>
  <si>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</si>
  <si>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</si>
  <si>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</si>
  <si>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</si>
  <si>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</si>
  <si>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</si>
  <si>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</si>
  <si>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</si>
  <si>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</si>
  <si>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</si>
  <si>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</si>
  <si>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</si>
  <si>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</si>
  <si>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</si>
  <si>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</si>
  <si>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</si>
  <si>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</si>
  <si>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</si>
  <si>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</si>
  <si>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</si>
  <si>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</si>
  <si>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</si>
  <si>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</si>
  <si>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</si>
  <si>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</si>
  <si>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</si>
  <si>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</si>
  <si>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</si>
  <si>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</si>
  <si>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</si>
  <si>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</si>
  <si>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</si>
  <si>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</si>
  <si>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</si>
  <si>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</si>
  <si>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</si>
  <si>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</si>
  <si>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</si>
  <si>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</si>
  <si>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</si>
  <si>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</si>
  <si>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</si>
  <si>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</si>
  <si>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</si>
  <si>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</si>
  <si>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</si>
  <si>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</si>
  <si>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</si>
  <si>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</si>
  <si>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</si>
  <si>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</si>
  <si>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</si>
  <si>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</si>
  <si>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</si>
  <si>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</si>
  <si>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</si>
  <si>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</si>
  <si>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</si>
  <si>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</si>
  <si>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</si>
  <si>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</si>
  <si>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</si>
  <si>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</si>
  <si>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</si>
  <si>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</si>
  <si>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</si>
  <si>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</si>
  <si>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</si>
  <si>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</si>
  <si>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</si>
  <si>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</si>
  <si>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</si>
  <si>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</si>
  <si>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</si>
  <si>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</si>
  <si>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</si>
  <si>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</si>
  <si>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</si>
  <si>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</si>
  <si>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</si>
  <si>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</si>
  <si>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</si>
  <si>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</si>
  <si>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</si>
  <si>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</si>
  <si>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</si>
  <si>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</si>
  <si>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</si>
  <si>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</si>
  <si>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</si>
  <si>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</si>
  <si>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</si>
  <si>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</si>
  <si>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</si>
  <si>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</si>
  <si>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</si>
  <si>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</si>
  <si>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</si>
  <si>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</si>
  <si>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</si>
  <si>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</si>
  <si>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</si>
  <si>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</si>
  <si>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</si>
  <si>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</si>
  <si>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</si>
  <si>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</si>
  <si>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</si>
  <si>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</si>
  <si>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</si>
  <si>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</si>
  <si>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</si>
  <si>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</si>
  <si>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</si>
  <si>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</si>
  <si>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</si>
  <si>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</si>
  <si>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</si>
  <si>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</si>
  <si>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</si>
  <si>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</si>
  <si>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</si>
  <si>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</si>
  <si>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</si>
  <si>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</si>
  <si>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</si>
  <si>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</si>
  <si>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</si>
  <si>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</si>
  <si>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</si>
  <si>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</si>
  <si>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</si>
  <si>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</si>
  <si>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</si>
  <si>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</si>
  <si>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</si>
  <si>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</si>
  <si>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</si>
  <si>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</si>
  <si>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</si>
  <si>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</si>
  <si>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</si>
  <si>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</si>
  <si>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</si>
  <si>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</si>
  <si>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</si>
  <si>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</si>
  <si>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</si>
  <si>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</si>
  <si>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</si>
  <si>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</si>
  <si>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</si>
  <si>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</si>
  <si>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</si>
  <si>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</si>
  <si>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</si>
  <si>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</si>
  <si>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</si>
  <si>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</si>
  <si>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</si>
  <si>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</si>
  <si>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</si>
  <si>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</si>
  <si>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</si>
  <si>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</si>
  <si>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</si>
  <si>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</si>
  <si>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</si>
  <si>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</si>
  <si>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</si>
  <si>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</si>
  <si>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</si>
  <si>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</si>
  <si>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</si>
  <si>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</si>
  <si>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</si>
  <si>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</si>
  <si>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</si>
  <si>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</si>
  <si>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</si>
  <si>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</si>
  <si>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</si>
  <si>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</si>
  <si>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</si>
  <si>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</si>
  <si>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</si>
  <si>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</si>
  <si>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</si>
  <si>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</si>
  <si>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</si>
  <si>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</si>
  <si>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</si>
  <si>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</si>
  <si>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</si>
  <si>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</si>
  <si>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</si>
  <si>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</si>
  <si>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</si>
  <si>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</si>
  <si>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</si>
  <si>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</si>
  <si>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</si>
  <si>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</si>
  <si>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</si>
  <si>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</si>
  <si>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</si>
  <si>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</si>
  <si>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</si>
  <si>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</si>
  <si>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</si>
  <si>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</si>
  <si>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</si>
  <si>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</si>
  <si>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</si>
  <si>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</si>
  <si>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</si>
  <si>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</si>
  <si>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</si>
  <si>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</si>
  <si>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</si>
  <si>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</si>
  <si>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</si>
  <si>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</si>
  <si>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</si>
  <si>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</si>
  <si>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</si>
  <si>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</si>
  <si>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</si>
  <si>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</si>
  <si>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</si>
  <si>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</si>
  <si>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</si>
  <si>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</si>
  <si>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</si>
  <si>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</si>
  <si>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</si>
  <si>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</si>
  <si>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</si>
  <si>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</si>
  <si>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</si>
  <si>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</si>
  <si>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</si>
  <si>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</si>
  <si>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</si>
  <si>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</si>
  <si>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</si>
  <si>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</si>
  <si>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</si>
  <si>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</si>
  <si>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</si>
  <si>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</si>
  <si>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</si>
  <si>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</si>
  <si>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</si>
  <si>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</si>
  <si>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</si>
  <si>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</si>
  <si>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</si>
  <si>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</si>
  <si>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</si>
  <si>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</si>
  <si>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</si>
  <si>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</si>
  <si>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</si>
  <si>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</si>
  <si>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</si>
  <si>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</si>
  <si>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</si>
  <si>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</si>
  <si>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</si>
  <si>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</si>
  <si>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</si>
  <si>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</si>
  <si>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</si>
  <si>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</si>
  <si>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</si>
  <si>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</si>
  <si>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</si>
  <si>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</si>
  <si>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</si>
  <si>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</si>
  <si>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</si>
  <si>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</si>
  <si>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</si>
  <si>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</si>
  <si>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</si>
  <si>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</si>
  <si>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</si>
  <si>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</si>
  <si>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</si>
  <si>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</si>
  <si>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</si>
  <si>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</si>
  <si>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</si>
  <si>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</si>
  <si>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</si>
  <si>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</si>
  <si>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</si>
  <si>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</si>
  <si>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</si>
  <si>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</si>
  <si>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</si>
  <si>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</si>
  <si>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</si>
  <si>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</si>
  <si>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</si>
  <si>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</si>
  <si>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</si>
  <si>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</si>
  <si>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</si>
  <si>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</si>
  <si>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</si>
  <si>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</si>
  <si>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</si>
  <si>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</si>
  <si>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</si>
  <si>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</si>
  <si>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</si>
  <si>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</si>
  <si>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</si>
  <si>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</si>
  <si>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</si>
  <si>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</si>
  <si>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</si>
  <si>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</si>
  <si>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</si>
  <si>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</si>
  <si>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</si>
  <si>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</si>
  <si>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</si>
  <si>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</si>
  <si>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</si>
  <si>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</si>
  <si>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</si>
  <si>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</si>
  <si>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</si>
  <si>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</si>
  <si>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</si>
  <si>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</si>
  <si>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</si>
  <si>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</si>
  <si>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</si>
  <si>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</si>
  <si>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</si>
  <si>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</si>
  <si>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</si>
  <si>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</si>
  <si>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</si>
  <si>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</si>
  <si>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</si>
  <si>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</si>
  <si>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</si>
  <si>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</si>
  <si>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</si>
  <si>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</si>
  <si>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</si>
  <si>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</si>
  <si>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</si>
  <si>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</si>
  <si>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</si>
  <si>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</si>
  <si>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</si>
  <si>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</si>
  <si>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</si>
  <si>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</si>
  <si>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</si>
  <si>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</si>
  <si>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</si>
  <si>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</si>
  <si>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</si>
  <si>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</si>
  <si>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</si>
  <si>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</si>
  <si>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</si>
  <si>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</si>
  <si>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</si>
  <si>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</si>
  <si>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</si>
  <si>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</si>
  <si>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</si>
  <si>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</si>
  <si>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</si>
  <si>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</si>
  <si>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</si>
  <si>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</si>
  <si>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</si>
  <si>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</si>
  <si>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</si>
  <si>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</si>
  <si>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</si>
  <si>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</si>
  <si>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</si>
  <si>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</si>
  <si>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</si>
  <si>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</si>
  <si>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</si>
  <si>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</si>
  <si>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</si>
  <si>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</si>
  <si>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</si>
  <si>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</si>
  <si>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</si>
  <si>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</si>
  <si>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</si>
  <si>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</si>
  <si>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</si>
  <si>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</si>
  <si>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</si>
  <si>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</si>
  <si>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</si>
  <si>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</si>
  <si>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</si>
  <si>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</si>
  <si>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</si>
  <si>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</si>
  <si>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</si>
  <si>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</si>
  <si>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</si>
  <si>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</si>
  <si>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</si>
  <si>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</si>
  <si>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</si>
  <si>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</si>
  <si>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</si>
  <si>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</si>
  <si>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</si>
  <si>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</si>
  <si>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</si>
  <si>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</si>
  <si>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</si>
  <si>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</si>
  <si>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</si>
  <si>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</si>
  <si>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</si>
  <si>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</si>
  <si>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</si>
  <si>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</si>
  <si>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</si>
  <si>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</si>
  <si>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</si>
  <si>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</si>
  <si>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</si>
  <si>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</si>
  <si>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</si>
  <si>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</si>
  <si>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</si>
  <si>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</si>
  <si>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</si>
  <si>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</si>
  <si>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</si>
  <si>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</si>
  <si>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</si>
  <si>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</si>
  <si>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</si>
  <si>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</si>
  <si>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</si>
  <si>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</si>
  <si>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</si>
  <si>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</si>
  <si>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</si>
  <si>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</si>
  <si>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</si>
  <si>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</si>
  <si>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</si>
  <si>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</si>
  <si>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</si>
  <si>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</si>
  <si>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</si>
  <si>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</si>
  <si>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</si>
  <si>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</si>
  <si>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</si>
  <si>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</si>
  <si>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</si>
  <si>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</si>
  <si>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</si>
  <si>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</si>
  <si>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</si>
  <si>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</si>
  <si>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</si>
  <si>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</si>
  <si>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</si>
  <si>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</si>
  <si>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</si>
  <si>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</si>
  <si>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</si>
  <si>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</si>
  <si>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</si>
  <si>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</si>
  <si>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</si>
  <si>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</si>
  <si>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</si>
  <si>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</si>
  <si>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</si>
  <si>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</si>
  <si>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</si>
  <si>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</si>
  <si>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</si>
  <si>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</si>
  <si>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</si>
  <si>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</si>
  <si>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</si>
  <si>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</si>
  <si>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</si>
  <si>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</si>
  <si>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</si>
  <si>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</si>
  <si>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</si>
  <si>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</si>
  <si>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</si>
  <si>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</si>
  <si>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</si>
  <si>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</si>
  <si>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</si>
  <si>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</si>
  <si>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</si>
  <si>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</si>
  <si>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</si>
  <si>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</si>
  <si>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</si>
  <si>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</si>
  <si>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</si>
  <si>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</si>
  <si>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</si>
  <si>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</si>
  <si>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</si>
  <si>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</si>
  <si>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</si>
  <si>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</si>
  <si>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</si>
  <si>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</si>
  <si>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</si>
  <si>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</si>
  <si>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</si>
  <si>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</si>
  <si>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</si>
  <si>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</si>
  <si>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</si>
  <si>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</si>
  <si>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</si>
  <si>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</si>
  <si>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</si>
  <si>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</si>
  <si>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</si>
  <si>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</si>
  <si>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</si>
  <si>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</si>
  <si>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</si>
  <si>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</si>
  <si>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</si>
  <si>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</si>
  <si>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</si>
  <si>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</si>
  <si>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</si>
  <si>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</si>
  <si>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</si>
  <si>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</si>
  <si>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</si>
  <si>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</si>
  <si>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</si>
  <si>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</si>
  <si>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</si>
  <si>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</si>
  <si>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</si>
  <si>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</si>
  <si>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</si>
  <si>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</si>
  <si>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</si>
  <si>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</si>
  <si>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</si>
  <si>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</si>
  <si>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</si>
  <si>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</si>
  <si>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</si>
  <si>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</si>
  <si>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</si>
  <si>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</si>
  <si>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</si>
  <si>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</si>
  <si>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</si>
  <si>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</si>
  <si>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</si>
  <si>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</si>
  <si>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</si>
  <si>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</si>
  <si>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</si>
  <si>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</si>
  <si>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</si>
  <si>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</si>
  <si>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</si>
  <si>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</si>
  <si>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</si>
  <si>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</si>
  <si>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</si>
  <si>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</si>
  <si>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</si>
  <si>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</si>
  <si>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</si>
  <si>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</si>
  <si>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</si>
  <si>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</si>
  <si>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</si>
  <si>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</si>
  <si>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</si>
  <si>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</si>
  <si>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</si>
  <si>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</si>
  <si>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</si>
  <si>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</si>
  <si>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</si>
  <si>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</si>
  <si>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</si>
  <si>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</si>
  <si>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</si>
  <si>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</si>
  <si>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</si>
  <si>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</si>
  <si>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</si>
  <si>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</si>
  <si>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</si>
  <si>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</si>
  <si>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</si>
  <si>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</si>
  <si>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</si>
  <si>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</si>
  <si>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</si>
  <si>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</si>
  <si>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</si>
  <si>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</si>
  <si>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</si>
  <si>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</si>
  <si>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</si>
  <si>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</si>
  <si>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</si>
  <si>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</si>
  <si>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</si>
  <si>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</si>
  <si>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</si>
  <si>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</si>
  <si>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</si>
  <si>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</si>
  <si>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</si>
  <si>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</si>
  <si>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</si>
  <si>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</si>
  <si>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</si>
  <si>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</si>
  <si>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</si>
  <si>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</si>
  <si>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</si>
  <si>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</si>
  <si>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</si>
  <si>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</si>
  <si>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</si>
  <si>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</si>
  <si>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</si>
  <si>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</si>
  <si>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</si>
  <si>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</si>
  <si>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</si>
  <si>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</si>
  <si>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</si>
  <si>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</si>
  <si>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</si>
  <si>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</si>
  <si>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</si>
  <si>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</si>
  <si>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</si>
  <si>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</si>
  <si>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</si>
  <si>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</si>
  <si>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</si>
  <si>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</si>
  <si>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</si>
  <si>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</si>
  <si>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</si>
  <si>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</si>
  <si>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</si>
  <si>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</si>
  <si>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</si>
  <si>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</si>
  <si>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</si>
  <si>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</si>
  <si>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</si>
  <si>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</si>
  <si>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</si>
  <si>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</si>
  <si>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</si>
  <si>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</si>
  <si>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</si>
  <si>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</si>
  <si>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</si>
  <si>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</si>
  <si>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</si>
  <si>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</si>
  <si>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</si>
  <si>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</si>
  <si>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</si>
  <si>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</si>
  <si>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</si>
  <si>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</si>
  <si>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</si>
  <si>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</si>
  <si>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</si>
  <si>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</si>
  <si>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</si>
  <si>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</si>
  <si>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</si>
  <si>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</si>
  <si>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</si>
  <si>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</si>
  <si>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</si>
  <si>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</si>
  <si>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</si>
  <si>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</si>
  <si>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</si>
  <si>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</si>
  <si>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</si>
  <si>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</si>
  <si>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</si>
  <si>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</si>
  <si>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</si>
  <si>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</si>
  <si>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</si>
  <si>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</si>
  <si>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</si>
  <si>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</si>
  <si>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</si>
  <si>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</si>
  <si>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</si>
  <si>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</si>
  <si>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</si>
  <si>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</si>
  <si>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</si>
  <si>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</si>
  <si>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</si>
  <si>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</si>
  <si>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</si>
  <si>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</si>
  <si>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</si>
  <si>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</si>
  <si>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</si>
  <si>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</si>
  <si>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</si>
  <si>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</si>
  <si>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</si>
  <si>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</si>
  <si>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</si>
  <si>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</si>
  <si>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</si>
  <si>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</si>
  <si>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</si>
  <si>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</si>
  <si>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</si>
  <si>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</si>
  <si>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</si>
  <si>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</si>
  <si>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</si>
  <si>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</si>
  <si>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</si>
  <si>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</si>
  <si>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</si>
  <si>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</si>
  <si>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</si>
  <si>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</si>
  <si>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</si>
  <si>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</si>
  <si>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</si>
  <si>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</si>
  <si>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</si>
  <si>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</si>
  <si>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</si>
  <si>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</si>
  <si>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</si>
  <si>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</si>
  <si>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</si>
  <si>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</si>
  <si>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</si>
  <si>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</si>
  <si>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</si>
  <si>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</si>
  <si>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</si>
  <si>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</si>
  <si>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</si>
  <si>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</si>
  <si>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</si>
  <si>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</si>
  <si>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</si>
  <si>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</si>
  <si>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</si>
  <si>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</si>
  <si>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</si>
  <si>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</si>
  <si>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</si>
  <si>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</si>
  <si>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</si>
  <si>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</si>
  <si>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</si>
  <si>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</si>
  <si>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</si>
  <si>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</si>
  <si>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</si>
  <si>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</si>
  <si>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</si>
  <si>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</si>
  <si>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</si>
  <si>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</si>
  <si>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</si>
  <si>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</si>
  <si>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</si>
  <si>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</si>
  <si>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</si>
  <si>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</si>
  <si>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</si>
  <si>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</si>
  <si>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</si>
  <si>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</si>
  <si>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</si>
  <si>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</si>
  <si>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</si>
  <si>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</si>
  <si>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</si>
  <si>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</si>
  <si>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</si>
  <si>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</si>
  <si>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</si>
  <si>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</si>
  <si>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</si>
  <si>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</si>
  <si>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</si>
  <si>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</si>
  <si>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</si>
  <si>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</si>
  <si>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</si>
  <si>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</si>
  <si>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</si>
  <si>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</si>
  <si>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</si>
  <si>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</si>
  <si>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</si>
  <si>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</si>
  <si>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</si>
  <si>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</si>
  <si>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</si>
  <si>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</si>
  <si>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</si>
  <si>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</si>
  <si>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</si>
  <si>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</si>
  <si>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</si>
  <si>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</si>
  <si>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</si>
  <si>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</si>
  <si>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</si>
  <si>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</si>
  <si>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</si>
  <si>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</si>
  <si>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</si>
  <si>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</si>
  <si>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</si>
  <si>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</si>
  <si>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</si>
  <si>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</si>
  <si>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</si>
  <si>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</si>
  <si>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</si>
  <si>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</si>
  <si>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</si>
  <si>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</si>
  <si>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</si>
  <si>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</si>
  <si>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</si>
  <si>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</si>
  <si>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</si>
  <si>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</si>
  <si>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</si>
  <si>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</si>
  <si>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</si>
  <si>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</si>
  <si>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</si>
  <si>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</si>
  <si>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</si>
  <si>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</si>
  <si>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</si>
  <si>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</si>
  <si>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</si>
  <si>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</si>
  <si>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</si>
  <si>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</si>
  <si>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</si>
  <si>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</si>
  <si>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</si>
  <si>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</si>
  <si>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</si>
  <si>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</si>
  <si>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</si>
  <si>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</si>
  <si>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</si>
  <si>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</si>
  <si>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</si>
  <si>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</si>
  <si>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</si>
  <si>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</si>
  <si>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</si>
  <si>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</si>
  <si>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</si>
  <si>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</si>
  <si>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</si>
  <si>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</si>
  <si>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</si>
  <si>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</si>
  <si>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</si>
  <si>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</si>
  <si>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</si>
  <si>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</si>
  <si>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</si>
  <si>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</si>
  <si>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</si>
  <si>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</si>
  <si>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</si>
  <si>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</si>
  <si>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</si>
  <si>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</si>
  <si>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</si>
  <si>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</si>
  <si>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</si>
  <si>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</si>
  <si>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</si>
  <si>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</si>
  <si>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</si>
  <si>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</si>
  <si>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</si>
  <si>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</si>
  <si>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</si>
  <si>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</si>
  <si>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</si>
  <si>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</si>
  <si>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</si>
  <si>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</si>
  <si>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</si>
  <si>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</si>
  <si>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</si>
  <si>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</si>
  <si>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</si>
  <si>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</si>
  <si>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</si>
  <si>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</si>
  <si>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</si>
  <si>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</si>
  <si>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</si>
  <si>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</si>
  <si>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</si>
  <si>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</si>
  <si>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</si>
  <si>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</si>
  <si>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</si>
  <si>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</si>
  <si>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</si>
  <si>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</si>
  <si>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</si>
  <si>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</si>
  <si>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</si>
  <si>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</si>
  <si>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</si>
  <si>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</si>
  <si>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</si>
  <si>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</si>
  <si>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</si>
  <si>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</si>
  <si>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</si>
  <si>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</si>
  <si>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</si>
  <si>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</si>
  <si>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</si>
  <si>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</si>
  <si>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</si>
  <si>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</si>
  <si>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</si>
  <si>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</si>
  <si>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</si>
  <si>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</si>
  <si>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</si>
  <si>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</si>
  <si>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</si>
  <si>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</si>
  <si>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</si>
  <si>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</si>
  <si>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</si>
  <si>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</si>
  <si>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</si>
  <si>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</si>
  <si>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</si>
  <si>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</si>
  <si>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</si>
  <si>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</si>
  <si>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</si>
  <si>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</si>
  <si>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</si>
  <si>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</si>
  <si>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</si>
  <si>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</si>
  <si>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</si>
  <si>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</si>
  <si>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</si>
  <si>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</si>
  <si>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</si>
  <si>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</si>
  <si>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</si>
  <si>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</si>
  <si>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</si>
  <si>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</si>
  <si>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</si>
  <si>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</si>
  <si>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</si>
  <si>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</si>
  <si>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</si>
  <si>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</si>
  <si>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</si>
  <si>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</si>
  <si>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</si>
  <si>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</si>
  <si>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</si>
  <si>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</si>
  <si>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</si>
  <si>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</si>
  <si>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</si>
  <si>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</si>
  <si>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</si>
  <si>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</si>
  <si>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</si>
  <si>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</si>
  <si>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</si>
  <si>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</si>
  <si>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</si>
  <si>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</si>
  <si>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</si>
  <si>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</si>
  <si>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</si>
  <si>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</si>
  <si>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</si>
  <si>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</si>
  <si>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</si>
  <si>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</si>
  <si>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</si>
  <si>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</si>
  <si>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</si>
  <si>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</si>
  <si>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</si>
  <si>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</si>
  <si>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</si>
  <si>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</si>
  <si>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</si>
  <si>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</si>
  <si>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</si>
  <si>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</si>
  <si>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</si>
  <si>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</si>
  <si>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</si>
  <si>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</si>
  <si>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</si>
  <si>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</si>
  <si>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</si>
  <si>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</si>
  <si>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</si>
  <si>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</si>
  <si>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</si>
  <si>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</si>
  <si>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</si>
  <si>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</si>
  <si>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</si>
  <si>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</si>
  <si>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</si>
  <si>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</si>
  <si>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</si>
  <si>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</si>
  <si>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</si>
  <si>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</si>
  <si>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</si>
  <si>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</si>
  <si>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</si>
  <si>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</si>
  <si>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</si>
  <si>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</si>
  <si>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</si>
  <si>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</si>
  <si>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</si>
  <si>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</si>
  <si>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</si>
  <si>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</si>
  <si>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</si>
  <si>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</si>
  <si>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</si>
  <si>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</si>
  <si>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</si>
  <si>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</si>
  <si>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</si>
  <si>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</si>
  <si>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</si>
  <si>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</si>
  <si>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</si>
  <si>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</si>
  <si>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</si>
  <si>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</si>
  <si>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</si>
  <si>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</si>
  <si>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</si>
  <si>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</si>
  <si>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</si>
  <si>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</si>
  <si>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</si>
  <si>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</si>
  <si>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</si>
  <si>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</si>
  <si>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</si>
  <si>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</si>
  <si>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</si>
  <si>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</si>
  <si>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</si>
  <si>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</si>
  <si>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</si>
  <si>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</si>
  <si>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</si>
  <si>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</si>
  <si>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</si>
  <si>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</si>
  <si>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</si>
  <si>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</si>
  <si>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</si>
  <si>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</si>
  <si>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</si>
  <si>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</si>
  <si>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</si>
  <si>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</si>
  <si>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</si>
  <si>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</si>
  <si>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</si>
  <si>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</si>
  <si>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</si>
  <si>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</si>
  <si>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</si>
  <si>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</si>
  <si>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</si>
  <si>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</si>
  <si>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</si>
  <si>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</si>
  <si>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</si>
  <si>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</si>
  <si>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</si>
  <si>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</si>
  <si>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</si>
  <si>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</si>
  <si>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</si>
  <si>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</si>
  <si>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</si>
  <si>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</si>
  <si>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</si>
  <si>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</si>
  <si>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</si>
  <si>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</si>
  <si>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</si>
  <si>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</si>
  <si>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</si>
  <si>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</si>
  <si>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</si>
  <si>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</si>
  <si>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</si>
  <si>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</si>
  <si>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</si>
  <si>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</si>
  <si>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</si>
  <si>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</si>
  <si>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</si>
  <si>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</si>
  <si>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</si>
  <si>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</si>
  <si>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</si>
  <si>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</si>
  <si>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</si>
  <si>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</si>
  <si>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</si>
  <si>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</si>
  <si>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</si>
  <si>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</si>
  <si>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</si>
  <si>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</si>
  <si>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</si>
  <si>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</si>
  <si>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</si>
  <si>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</si>
  <si>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</si>
  <si>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</si>
  <si>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</si>
  <si>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</si>
  <si>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</si>
  <si>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</si>
  <si>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</si>
  <si>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</si>
  <si>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</si>
  <si>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</si>
  <si>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</si>
  <si>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</si>
  <si>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</si>
  <si>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</si>
  <si>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</si>
  <si>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</si>
  <si>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</si>
  <si>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</si>
  <si>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</si>
  <si>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</si>
  <si>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</si>
  <si>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</si>
  <si>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</si>
  <si>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</si>
  <si>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</si>
  <si>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</si>
  <si>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</si>
  <si>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</si>
  <si>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</si>
  <si>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</si>
  <si>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</si>
  <si>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</si>
  <si>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</si>
  <si>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</si>
  <si>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</si>
  <si>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</si>
  <si>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</si>
  <si>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</si>
  <si>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</si>
  <si>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</si>
  <si>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</si>
  <si>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</si>
  <si>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</si>
  <si>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</si>
  <si>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</si>
  <si>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</si>
  <si>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</si>
  <si>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</si>
  <si>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</si>
  <si>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</si>
  <si>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</si>
  <si>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</si>
  <si>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</si>
  <si>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</si>
  <si>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</si>
  <si>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</si>
  <si>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</si>
  <si>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</si>
  <si>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</si>
  <si>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</si>
  <si>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</si>
  <si>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</si>
  <si>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</si>
  <si>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</si>
  <si>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</si>
  <si>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</si>
  <si>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</si>
  <si>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</si>
  <si>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</si>
  <si>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</si>
  <si>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</si>
  <si>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</si>
  <si>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</si>
  <si>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</si>
  <si>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</si>
  <si>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</si>
  <si>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</si>
  <si>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</si>
  <si>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</si>
  <si>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</si>
  <si>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</si>
  <si>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</si>
  <si>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</si>
  <si>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</si>
  <si>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</si>
  <si>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</si>
  <si>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</si>
  <si>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</si>
  <si>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</si>
  <si>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</si>
  <si>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</si>
  <si>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</si>
  <si>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</si>
  <si>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</si>
  <si>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</si>
  <si>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</si>
  <si>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</si>
  <si>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</si>
  <si>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</si>
  <si>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</si>
  <si>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</si>
  <si>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</si>
  <si>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</si>
  <si>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</si>
  <si>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</si>
  <si>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</si>
  <si>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</si>
  <si>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</si>
  <si>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</si>
  <si>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</si>
  <si>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</si>
  <si>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</si>
  <si>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</si>
  <si>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</si>
  <si>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</si>
  <si>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</si>
  <si>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</si>
  <si>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</si>
  <si>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</si>
  <si>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</si>
  <si>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</si>
  <si>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</si>
  <si>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</si>
  <si>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</si>
  <si>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</si>
  <si>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</si>
  <si>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</si>
  <si>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</si>
  <si>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</si>
  <si>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</si>
  <si>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</si>
  <si>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</si>
  <si>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</si>
  <si>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</si>
  <si>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</si>
  <si>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</si>
  <si>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</si>
  <si>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</si>
  <si>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</si>
  <si>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</si>
  <si>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</si>
  <si>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</si>
  <si>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</si>
  <si>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</si>
  <si>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</si>
  <si>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</si>
  <si>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</si>
  <si>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</si>
  <si>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</si>
  <si>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</si>
  <si>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</si>
  <si>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</si>
  <si>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</si>
  <si>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</si>
  <si>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</si>
  <si>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</si>
  <si>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</si>
  <si>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</si>
  <si>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</si>
  <si>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</si>
  <si>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</si>
  <si>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</si>
  <si>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</si>
  <si>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</si>
  <si>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</si>
  <si>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</si>
  <si>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</si>
  <si>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</si>
  <si>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</si>
  <si>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</si>
  <si>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</si>
  <si>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</si>
  <si>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</si>
  <si>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</si>
  <si>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</si>
  <si>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</si>
  <si>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</si>
  <si>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</si>
  <si>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</si>
  <si>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</si>
  <si>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</si>
  <si>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</si>
  <si>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</si>
  <si>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</si>
  <si>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</si>
  <si>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</si>
  <si>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</si>
  <si>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</si>
  <si>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</si>
  <si>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</si>
  <si>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</si>
  <si>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</si>
  <si>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</si>
  <si>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</si>
  <si>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</si>
  <si>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</si>
  <si>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</si>
  <si>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</si>
  <si>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</si>
  <si>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</si>
  <si>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</si>
  <si>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</si>
  <si>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</si>
  <si>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</si>
  <si>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</si>
  <si>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</si>
  <si>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</si>
  <si>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</si>
  <si>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</si>
  <si>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</si>
  <si>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</si>
  <si>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</si>
  <si>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</si>
  <si>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</si>
  <si>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</si>
  <si>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</si>
  <si>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</si>
  <si>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</si>
  <si>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</si>
  <si>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</si>
  <si>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</si>
  <si>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</si>
  <si>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</si>
  <si>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</si>
  <si>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</si>
  <si>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</si>
  <si>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</si>
  <si>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</si>
  <si>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</si>
  <si>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</si>
  <si>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</si>
  <si>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</si>
  <si>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</si>
  <si>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</si>
  <si>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</si>
  <si>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</si>
  <si>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</si>
  <si>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</si>
  <si>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</si>
  <si>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</si>
  <si>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</si>
  <si>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</si>
  <si>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</si>
  <si>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</si>
  <si>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</si>
  <si>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</si>
  <si>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</si>
  <si>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</si>
  <si>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</si>
  <si>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</si>
  <si>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</si>
  <si>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</si>
  <si>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</si>
  <si>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</si>
  <si>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</si>
  <si>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</si>
  <si>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</si>
  <si>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</si>
  <si>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</si>
  <si>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</si>
  <si>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</si>
  <si>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</si>
  <si>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</si>
  <si>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</si>
  <si>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</si>
  <si>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</si>
  <si>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</si>
  <si>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</si>
  <si>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</si>
  <si>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</si>
  <si>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</si>
  <si>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</si>
  <si>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</si>
  <si>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</si>
  <si>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</si>
  <si>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</si>
  <si>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</si>
  <si>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</si>
  <si>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</si>
  <si>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</si>
  <si>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</si>
  <si>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</si>
  <si>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</si>
  <si>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</si>
  <si>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</si>
  <si>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</si>
  <si>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</si>
  <si>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</si>
  <si>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</si>
  <si>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</si>
  <si>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</si>
  <si>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</si>
  <si>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</si>
  <si>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</si>
  <si>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</si>
  <si>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</si>
  <si>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</si>
  <si>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</si>
  <si>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</si>
  <si>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</si>
  <si>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</si>
  <si>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</si>
  <si>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</si>
  <si>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</si>
  <si>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</si>
  <si>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</si>
  <si>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</si>
  <si>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</si>
  <si>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</si>
  <si>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</si>
  <si>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</si>
  <si>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</si>
  <si>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</si>
  <si>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</si>
  <si>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</si>
  <si>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</si>
  <si>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</si>
  <si>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</si>
  <si>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</si>
  <si>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</si>
  <si>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</si>
  <si>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</si>
  <si>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</si>
  <si>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</si>
  <si>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</si>
  <si>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</si>
  <si>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</si>
  <si>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</si>
  <si>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</si>
  <si>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</si>
  <si>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</si>
  <si>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</si>
  <si>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</si>
  <si>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</si>
  <si>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</si>
  <si>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</si>
  <si>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</si>
  <si>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</si>
  <si>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</si>
  <si>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</si>
  <si>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</si>
  <si>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</si>
  <si>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</si>
  <si>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</si>
  <si>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</si>
  <si>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</si>
  <si>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</si>
  <si>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</si>
  <si>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</si>
  <si>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</si>
  <si>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</si>
  <si>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</si>
  <si>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</si>
  <si>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</si>
  <si>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</si>
  <si>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</si>
  <si>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</si>
  <si>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</si>
  <si>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</si>
  <si>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</si>
  <si>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</si>
  <si>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</si>
  <si>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</si>
  <si>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</si>
  <si>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</si>
  <si>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</si>
  <si>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</si>
  <si>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</si>
  <si>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</si>
  <si>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</si>
  <si>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</si>
  <si>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</si>
  <si>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</si>
  <si>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</si>
  <si>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</si>
  <si>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</si>
  <si>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</si>
  <si>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</si>
  <si>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</si>
  <si>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</si>
  <si>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</si>
  <si>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</si>
  <si>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</si>
  <si>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</si>
  <si>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</si>
  <si>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</si>
  <si>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</si>
  <si>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</si>
  <si>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</si>
  <si>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</si>
  <si>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</si>
  <si>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</si>
  <si>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</si>
  <si>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</si>
  <si>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</si>
  <si>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</si>
  <si>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</si>
  <si>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</si>
  <si>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</si>
  <si>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</si>
  <si>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</si>
  <si>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</si>
  <si>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</si>
  <si>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</si>
  <si>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</si>
  <si>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</si>
  <si>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</si>
  <si>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</si>
  <si>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</si>
  <si>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</si>
  <si>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</si>
  <si>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</si>
  <si>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</si>
  <si>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</si>
  <si>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</si>
  <si>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</si>
  <si>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</si>
  <si>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</si>
  <si>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</si>
  <si>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</si>
  <si>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</si>
  <si>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</si>
  <si>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</si>
  <si>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</si>
  <si>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</si>
  <si>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</si>
  <si>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</si>
  <si>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</si>
  <si>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</si>
  <si>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</si>
  <si>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</si>
  <si>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</si>
  <si>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</si>
  <si>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</si>
  <si>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</si>
  <si>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</si>
  <si>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</si>
  <si>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</si>
  <si>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</si>
  <si>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</si>
  <si>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</si>
  <si>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</si>
  <si>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</si>
  <si>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</si>
  <si>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</si>
  <si>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</si>
  <si>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</si>
  <si>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</si>
  <si>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</si>
  <si>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</si>
  <si>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</si>
  <si>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</si>
  <si>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</si>
  <si>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</si>
  <si>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</si>
  <si>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</si>
  <si>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</si>
  <si>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</si>
  <si>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</si>
  <si>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</si>
  <si>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</si>
  <si>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</si>
  <si>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</si>
  <si>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</si>
  <si>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</si>
  <si>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</si>
  <si>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</si>
  <si>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</si>
  <si>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</si>
  <si>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</si>
  <si>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</si>
  <si>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</si>
  <si>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</si>
  <si>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</si>
  <si>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</si>
  <si>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</si>
  <si>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</si>
  <si>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</si>
  <si>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</si>
  <si>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</si>
  <si>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</si>
  <si>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</si>
  <si>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</si>
  <si>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</si>
  <si>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</si>
  <si>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</si>
  <si>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</si>
  <si>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</si>
  <si>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</si>
  <si>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</si>
  <si>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</si>
  <si>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</si>
  <si>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</si>
  <si>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</si>
  <si>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</si>
  <si>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</si>
  <si>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</si>
  <si>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</si>
  <si>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</si>
  <si>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</si>
  <si>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</si>
  <si>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</si>
  <si>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</si>
  <si>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</si>
  <si>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</si>
  <si>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</si>
  <si>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</si>
  <si>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</si>
  <si>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</si>
  <si>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</si>
  <si>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</si>
  <si>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</si>
  <si>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</si>
  <si>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</si>
  <si>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</si>
  <si>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</si>
  <si>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</si>
  <si>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</si>
  <si>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</si>
  <si>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</si>
  <si>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</si>
  <si>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</si>
  <si>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</si>
  <si>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</si>
  <si>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</si>
  <si>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</si>
  <si>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</si>
  <si>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</si>
  <si>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</si>
  <si>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</si>
  <si>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</si>
  <si>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</si>
  <si>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</si>
  <si>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</si>
  <si>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</si>
  <si>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</si>
  <si>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</si>
  <si>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</si>
  <si>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</si>
  <si>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</si>
  <si>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</si>
  <si>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</si>
  <si>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</si>
  <si>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</si>
  <si>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</si>
  <si>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</si>
  <si>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</si>
  <si>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</si>
  <si>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</si>
  <si>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</si>
  <si>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</si>
  <si>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</si>
  <si>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</si>
  <si>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</si>
  <si>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</si>
  <si>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</si>
  <si>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</si>
  <si>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</si>
  <si>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</si>
  <si>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</si>
  <si>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</si>
  <si>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</si>
  <si>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</si>
  <si>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</si>
  <si>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</si>
  <si>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</si>
  <si>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</si>
  <si>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</si>
  <si>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</si>
  <si>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</si>
  <si>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</si>
  <si>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</si>
  <si>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</si>
  <si>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</si>
  <si>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</si>
  <si>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</si>
  <si>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</si>
  <si>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</si>
  <si>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</si>
  <si>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</si>
  <si>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</si>
  <si>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</si>
  <si>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</si>
  <si>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</si>
  <si>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</si>
  <si>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</si>
  <si>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</si>
  <si>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</si>
  <si>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</si>
  <si>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</si>
  <si>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</si>
  <si>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</si>
  <si>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</si>
  <si>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</si>
  <si>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</si>
  <si>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</si>
  <si>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</si>
  <si>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</si>
  <si>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</si>
  <si>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</si>
  <si>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</si>
  <si>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</si>
  <si>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</si>
  <si>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</si>
  <si>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</si>
  <si>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</si>
  <si>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</si>
  <si>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</si>
  <si>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</si>
  <si>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</si>
  <si>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</si>
  <si>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</si>
  <si>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</si>
  <si>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</si>
  <si>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</si>
  <si>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</si>
  <si>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</si>
  <si>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</si>
  <si>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</si>
  <si>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</si>
  <si>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</si>
  <si>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</si>
  <si>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</si>
  <si>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</si>
  <si>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</si>
  <si>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</si>
  <si>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</si>
  <si>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</si>
  <si>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</si>
  <si>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</si>
  <si>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</si>
  <si>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</si>
  <si>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</si>
  <si>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</si>
  <si>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</si>
  <si>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</si>
  <si>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</si>
  <si>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</si>
  <si>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</si>
  <si>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</si>
  <si>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</si>
  <si>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</si>
  <si>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</si>
  <si>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</si>
  <si>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</si>
  <si>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</si>
  <si>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</si>
  <si>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</si>
  <si>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</si>
  <si>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</si>
  <si>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</si>
  <si>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</si>
  <si>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</si>
  <si>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</si>
  <si>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</si>
  <si>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</si>
  <si>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</si>
  <si>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</si>
  <si>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</si>
  <si>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</si>
  <si>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</si>
  <si>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</si>
  <si>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</si>
  <si>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</si>
  <si>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</si>
  <si>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</si>
  <si>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</si>
  <si>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</si>
  <si>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</si>
  <si>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</si>
  <si>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</si>
  <si>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</si>
  <si>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</si>
  <si>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</si>
  <si>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</si>
  <si>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</si>
  <si>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</si>
  <si>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</si>
  <si>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</si>
  <si>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</si>
  <si>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</si>
  <si>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</si>
  <si>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</si>
  <si>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</si>
  <si>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</si>
  <si>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</si>
  <si>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</si>
  <si>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</si>
  <si>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</si>
  <si>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</si>
  <si>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</si>
  <si>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</si>
  <si>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</si>
  <si>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</si>
  <si>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</si>
  <si>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</si>
  <si>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</si>
  <si>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</si>
  <si>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</si>
  <si>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</si>
  <si>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</si>
  <si>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</si>
  <si>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</si>
  <si>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</si>
  <si>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</si>
  <si>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</si>
  <si>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</si>
  <si>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</si>
  <si>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</si>
  <si>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</si>
  <si>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</si>
  <si>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</si>
  <si>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</si>
  <si>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</si>
  <si>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</si>
  <si>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</si>
  <si>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</si>
  <si>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</si>
  <si>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</si>
  <si>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</si>
  <si>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</si>
  <si>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</si>
  <si>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</si>
  <si>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</si>
  <si>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</si>
  <si>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</si>
  <si>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</si>
  <si>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</si>
  <si>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</si>
  <si>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</si>
  <si>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</si>
  <si>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</si>
  <si>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</si>
  <si>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</si>
  <si>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</si>
  <si>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</si>
  <si>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</si>
  <si>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</si>
  <si>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</si>
  <si>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</si>
  <si>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</si>
  <si>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</si>
  <si>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</si>
  <si>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</si>
  <si>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</si>
  <si>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</si>
  <si>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</si>
  <si>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</si>
  <si>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</si>
  <si>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</si>
  <si>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</si>
  <si>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</si>
  <si>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</si>
  <si>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</si>
  <si>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</si>
  <si>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</si>
  <si>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</si>
  <si>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</si>
  <si>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</si>
  <si>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</si>
  <si>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</si>
  <si>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</si>
  <si>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</si>
  <si>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</si>
  <si>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</si>
  <si>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</si>
  <si>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</si>
  <si>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</si>
  <si>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</si>
  <si>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</si>
  <si>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</si>
  <si>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</si>
  <si>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</si>
  <si>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</si>
  <si>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</si>
  <si>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</si>
  <si>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</si>
  <si>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</si>
  <si>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</si>
  <si>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</si>
  <si>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</si>
  <si>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</si>
  <si>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</si>
  <si>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</si>
  <si>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</si>
  <si>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</si>
  <si>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</si>
  <si>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</si>
  <si>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</si>
  <si>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</si>
  <si>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</si>
  <si>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</si>
  <si>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</si>
  <si>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</si>
  <si>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</si>
  <si>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</si>
  <si>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</si>
  <si>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</si>
  <si>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</si>
  <si>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</si>
  <si>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</si>
  <si>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</si>
  <si>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</si>
  <si>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</si>
  <si>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</si>
  <si>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</si>
  <si>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</si>
  <si>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</si>
  <si>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</si>
  <si>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</si>
  <si>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</si>
  <si>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</si>
  <si>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</si>
  <si>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</si>
  <si>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</si>
  <si>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</si>
  <si>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</si>
  <si>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</si>
  <si>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</si>
  <si>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</si>
  <si>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</si>
  <si>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</si>
  <si>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</si>
  <si>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</si>
  <si>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</si>
  <si>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</si>
  <si>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</si>
  <si>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</si>
  <si>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</si>
  <si>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</si>
  <si>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</si>
  <si>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</si>
  <si>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</si>
  <si>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</si>
  <si>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</si>
  <si>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</si>
  <si>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</si>
  <si>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</si>
  <si>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</si>
  <si>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</si>
  <si>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</si>
  <si>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</si>
  <si>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</si>
  <si>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</si>
  <si>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</si>
  <si>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</si>
  <si>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</si>
  <si>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</si>
  <si>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</si>
  <si>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</si>
  <si>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</si>
  <si>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</si>
  <si>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</si>
  <si>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</si>
  <si>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</si>
  <si>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</si>
  <si>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</si>
  <si>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</si>
  <si>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</si>
  <si>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</si>
  <si>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</si>
  <si>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</si>
  <si>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</si>
  <si>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</si>
  <si>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</si>
  <si>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</si>
  <si>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</si>
  <si>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</si>
  <si>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</si>
  <si>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</si>
  <si>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</si>
  <si>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</si>
  <si>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</si>
  <si>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</si>
  <si>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</si>
  <si>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</si>
  <si>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</si>
  <si>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</si>
  <si>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</si>
  <si>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</si>
  <si>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</si>
  <si>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</si>
  <si>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</si>
  <si>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</si>
  <si>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</si>
  <si>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</si>
  <si>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</si>
  <si>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</si>
  <si>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</si>
  <si>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</si>
  <si>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</si>
  <si>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</si>
  <si>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</si>
  <si>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</si>
  <si>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</si>
  <si>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</si>
  <si>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</si>
  <si>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</si>
  <si>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</si>
  <si>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</si>
  <si>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</si>
  <si>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</si>
  <si>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</si>
  <si>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</si>
  <si>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</si>
  <si>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</si>
  <si>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</si>
  <si>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</si>
  <si>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</si>
  <si>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</si>
  <si>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</si>
  <si>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</si>
  <si>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</si>
  <si>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</si>
  <si>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</si>
  <si>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</si>
  <si>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</si>
  <si>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</si>
  <si>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</si>
  <si>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</si>
  <si>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</si>
  <si>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</si>
  <si>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</si>
  <si>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</si>
  <si>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</si>
  <si>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</si>
  <si>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</si>
  <si>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</si>
  <si>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</si>
  <si>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</si>
  <si>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</si>
  <si>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</si>
  <si>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</si>
  <si>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</si>
  <si>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</si>
  <si>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</si>
  <si>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</si>
  <si>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</si>
  <si>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</si>
  <si>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</si>
  <si>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</si>
  <si>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</si>
  <si>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</si>
  <si>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</si>
  <si>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</si>
  <si>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</si>
  <si>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</si>
  <si>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</si>
  <si>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</si>
  <si>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</si>
  <si>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</si>
  <si>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</si>
  <si>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</si>
  <si>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</si>
  <si>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</si>
  <si>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</si>
  <si>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</si>
  <si>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</si>
  <si>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</si>
  <si>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</si>
  <si>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</si>
  <si>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</si>
  <si>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</si>
  <si>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</si>
  <si>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</si>
  <si>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</si>
  <si>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</si>
  <si>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</si>
  <si>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</si>
  <si>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</si>
  <si>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</si>
  <si>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</si>
  <si>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</si>
  <si>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</si>
  <si>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</si>
  <si>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</si>
  <si>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</si>
  <si>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</si>
  <si>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</si>
  <si>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</si>
  <si>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</si>
  <si>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</si>
  <si>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</si>
  <si>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</si>
  <si>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</si>
  <si>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</si>
  <si>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</si>
  <si>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</si>
  <si>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</si>
  <si>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</si>
  <si>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</si>
  <si>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</si>
  <si>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</si>
  <si>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</si>
  <si>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</si>
  <si>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</si>
  <si>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</si>
  <si>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</si>
  <si>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</si>
  <si>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</si>
  <si>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</si>
  <si>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</si>
  <si>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</si>
  <si>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</si>
  <si>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</si>
  <si>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</si>
  <si>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</si>
  <si>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</si>
  <si>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</si>
  <si>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</si>
  <si>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</si>
  <si>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</si>
  <si>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</si>
  <si>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</si>
  <si>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</si>
  <si>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</si>
  <si>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</si>
  <si>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</si>
  <si>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</si>
  <si>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</si>
  <si>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</si>
  <si>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</si>
  <si>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</si>
  <si>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</si>
  <si>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</si>
  <si>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</si>
  <si>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</si>
  <si>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</si>
  <si>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</si>
  <si>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</si>
  <si>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</si>
  <si>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</si>
  <si>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</si>
  <si>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</si>
  <si>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</si>
  <si>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</si>
  <si>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</si>
  <si>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</si>
  <si>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</si>
  <si>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</si>
  <si>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</si>
  <si>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</si>
  <si>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</si>
  <si>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</si>
  <si>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</si>
  <si>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</si>
  <si>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</si>
  <si>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</si>
  <si>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</si>
  <si>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</si>
  <si>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</si>
  <si>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</si>
  <si>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</si>
  <si>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</si>
  <si>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</si>
  <si>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</si>
  <si>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</si>
  <si>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</si>
  <si>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</si>
  <si>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</si>
  <si>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</si>
  <si>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</si>
  <si>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</si>
  <si>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</si>
  <si>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</si>
  <si>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</si>
  <si>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</si>
  <si>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</si>
  <si>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</si>
  <si>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</si>
  <si>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</si>
  <si>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</si>
  <si>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</si>
  <si>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</si>
  <si>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</si>
  <si>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</si>
  <si>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</si>
  <si>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</si>
  <si>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</si>
  <si>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</si>
  <si>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</si>
  <si>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</si>
  <si>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</si>
  <si>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</si>
  <si>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</si>
  <si>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</si>
  <si>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</si>
  <si>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</si>
  <si>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</si>
  <si>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</si>
  <si>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</si>
  <si>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</si>
  <si>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</si>
  <si>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</si>
  <si>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</si>
  <si>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</si>
  <si>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</si>
  <si>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</si>
  <si>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</si>
  <si>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</si>
  <si>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</si>
  <si>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</si>
  <si>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</si>
  <si>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</si>
  <si>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</si>
  <si>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</si>
  <si>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</si>
  <si>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</si>
  <si>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</si>
  <si>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</si>
  <si>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</si>
  <si>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</si>
  <si>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</si>
  <si>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</si>
  <si>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</si>
  <si>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</si>
  <si>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</si>
  <si>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</si>
  <si>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</si>
  <si>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</si>
  <si>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</si>
  <si>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</si>
  <si>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</si>
  <si>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</si>
  <si>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</si>
  <si>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</si>
  <si>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</si>
  <si>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</si>
  <si>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</si>
  <si>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</si>
  <si>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</si>
  <si>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</si>
  <si>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</si>
  <si>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</si>
  <si>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</si>
  <si>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</si>
  <si>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</si>
  <si>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</si>
  <si>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</si>
  <si>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</si>
  <si>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</si>
  <si>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</si>
  <si>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</si>
  <si>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</si>
  <si>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</si>
  <si>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</si>
  <si>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</si>
  <si>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</si>
  <si>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</si>
  <si>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</si>
  <si>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</si>
  <si>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</si>
  <si>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</si>
  <si>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</si>
  <si>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</si>
  <si>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</si>
  <si>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</si>
  <si>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</si>
  <si>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</si>
  <si>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</si>
  <si>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</si>
  <si>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</si>
  <si>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</si>
  <si>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</si>
  <si>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</si>
  <si>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</si>
  <si>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</si>
  <si>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</si>
  <si>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</si>
  <si>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</si>
  <si>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</si>
  <si>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</si>
  <si>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</si>
  <si>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</si>
  <si>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</si>
  <si>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</si>
  <si>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</si>
  <si>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</si>
  <si>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</si>
  <si>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</si>
  <si>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</si>
  <si>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</si>
  <si>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</si>
  <si>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</si>
  <si>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</si>
  <si>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</si>
  <si>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</si>
  <si>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</si>
  <si>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</si>
  <si>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</si>
  <si>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</si>
  <si>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</si>
  <si>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</si>
  <si>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</si>
  <si>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</si>
  <si>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</si>
  <si>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</si>
  <si>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</si>
  <si>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</si>
  <si>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</si>
  <si>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</si>
  <si>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</si>
  <si>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</si>
  <si>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</si>
  <si>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</si>
  <si>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</si>
  <si>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</si>
  <si>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</si>
  <si>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</si>
  <si>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</si>
  <si>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</si>
  <si>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</si>
  <si>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</si>
  <si>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</si>
  <si>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</si>
  <si>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</si>
  <si>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</si>
  <si>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</si>
  <si>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</si>
  <si>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</si>
  <si>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</si>
  <si>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</si>
  <si>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</si>
  <si>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</si>
  <si>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</si>
  <si>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</si>
  <si>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</si>
  <si>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</si>
  <si>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</si>
  <si>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</si>
  <si>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</si>
  <si>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</si>
  <si>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</si>
  <si>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</si>
  <si>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</si>
  <si>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</si>
  <si>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</si>
  <si>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</si>
  <si>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</si>
  <si>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</si>
  <si>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</si>
  <si>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</si>
  <si>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</si>
  <si>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</si>
  <si>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</si>
  <si>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</si>
  <si>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</si>
  <si>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</si>
  <si>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</si>
  <si>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</si>
  <si>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</si>
  <si>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</si>
  <si>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</si>
  <si>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</si>
  <si>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</si>
  <si>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</si>
  <si>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</si>
  <si>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</si>
  <si>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</si>
  <si>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</si>
  <si>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</si>
  <si>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</si>
  <si>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</si>
  <si>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</si>
  <si>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</si>
  <si>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</si>
  <si>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</si>
  <si>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</si>
  <si>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</si>
  <si>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</si>
  <si>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</si>
  <si>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</si>
  <si>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</si>
  <si>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</si>
  <si>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</si>
  <si>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</si>
  <si>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</si>
  <si>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</si>
  <si>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</si>
  <si>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</si>
  <si>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</si>
  <si>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</si>
  <si>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</si>
  <si>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</si>
  <si>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</si>
  <si>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</si>
  <si>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</si>
  <si>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</si>
  <si>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</si>
  <si>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</si>
  <si>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</si>
  <si>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</si>
  <si>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</si>
  <si>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</si>
  <si>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</si>
  <si>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</si>
  <si>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</si>
  <si>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</si>
  <si>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</si>
  <si>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</si>
  <si>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</si>
  <si>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</si>
  <si>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</si>
  <si>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</si>
  <si>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</si>
  <si>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</si>
  <si>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</si>
  <si>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</si>
  <si>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</si>
  <si>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</si>
  <si>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</si>
  <si>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</si>
  <si>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</si>
  <si>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</si>
  <si>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</si>
  <si>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</si>
  <si>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</si>
  <si>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</si>
  <si>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</si>
  <si>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</si>
  <si>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</si>
  <si>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</si>
  <si>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</si>
  <si>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</si>
  <si>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</si>
  <si>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</si>
  <si>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</si>
  <si>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</si>
  <si>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</si>
  <si>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</si>
  <si>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</si>
  <si>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</si>
  <si>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</si>
  <si>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</si>
  <si>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</si>
  <si>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</si>
  <si>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</si>
  <si>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</si>
  <si>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</si>
  <si>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</si>
  <si>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</si>
  <si>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</si>
  <si>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</si>
  <si>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</si>
  <si>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</si>
  <si>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</si>
  <si>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</si>
  <si>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</si>
  <si>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</si>
  <si>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</si>
  <si>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</si>
  <si>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</si>
  <si>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</si>
  <si>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</si>
  <si>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</si>
  <si>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</si>
  <si>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</si>
  <si>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</si>
  <si>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</si>
  <si>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</si>
  <si>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</si>
  <si>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</si>
  <si>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</si>
  <si>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</si>
  <si>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</si>
  <si>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</si>
  <si>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</si>
  <si>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</si>
  <si>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</si>
  <si>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</si>
  <si>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</si>
  <si>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</si>
  <si>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</si>
  <si>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</si>
  <si>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</si>
  <si>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</si>
  <si>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</si>
  <si>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</si>
  <si>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</si>
  <si>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</si>
  <si>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</si>
  <si>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</si>
  <si>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</si>
  <si>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</si>
  <si>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</si>
  <si>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</si>
  <si>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</si>
  <si>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</si>
  <si>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</si>
  <si>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</si>
  <si>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</si>
  <si>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</si>
  <si>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</si>
  <si>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</si>
  <si>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</si>
  <si>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</si>
  <si>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</si>
  <si>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</si>
  <si>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</si>
  <si>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</si>
  <si>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</si>
  <si>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</si>
  <si>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</si>
  <si>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</si>
  <si>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</si>
  <si>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</si>
  <si>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</si>
  <si>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</si>
  <si>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</si>
  <si>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</si>
  <si>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</si>
  <si>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</si>
  <si>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</si>
  <si>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</si>
  <si>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</si>
  <si>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</si>
  <si>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</si>
  <si>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</si>
  <si>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</si>
  <si>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</si>
  <si>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</si>
  <si>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</si>
  <si>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</si>
  <si>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</si>
  <si>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</si>
  <si>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</si>
  <si>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</si>
  <si>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</si>
  <si>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</si>
  <si>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</si>
  <si>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</si>
  <si>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</si>
  <si>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</si>
  <si>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</si>
  <si>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</si>
  <si>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</si>
  <si>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</si>
  <si>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</si>
  <si>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</si>
  <si>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</si>
  <si>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</si>
  <si>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</si>
  <si>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</si>
  <si>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</si>
  <si>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</si>
  <si>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</si>
  <si>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</si>
  <si>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</si>
  <si>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</si>
  <si>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</si>
  <si>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</si>
  <si>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</si>
  <si>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</si>
  <si>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</si>
  <si>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</si>
  <si>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</si>
  <si>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</si>
  <si>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</si>
  <si>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</si>
  <si>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</si>
  <si>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</si>
  <si>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</si>
  <si>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</si>
  <si>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</si>
  <si>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</si>
  <si>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</si>
  <si>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</si>
  <si>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</si>
  <si>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</si>
  <si>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</si>
  <si>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</si>
  <si>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</si>
  <si>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</si>
  <si>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</si>
  <si>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</si>
  <si>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</si>
  <si>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</si>
  <si>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</si>
  <si>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</si>
  <si>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</si>
  <si>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</si>
  <si>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</si>
  <si>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</si>
  <si>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</si>
  <si>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</si>
  <si>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</si>
  <si>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</si>
  <si>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</si>
  <si>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</si>
  <si>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</si>
  <si>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</si>
  <si>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</si>
  <si>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</si>
  <si>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</si>
  <si>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</si>
  <si>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</si>
  <si>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</si>
  <si>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</si>
  <si>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</si>
  <si>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</si>
  <si>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</si>
  <si>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</si>
  <si>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</si>
  <si>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</si>
  <si>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</si>
  <si>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</si>
  <si>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</si>
  <si>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</si>
  <si>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</si>
  <si>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</si>
  <si>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</si>
  <si>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</si>
  <si>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</si>
  <si>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</si>
  <si>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</si>
  <si>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</si>
  <si>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</si>
  <si>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</si>
  <si>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</si>
  <si>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</si>
  <si>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</si>
  <si>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</si>
  <si>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</si>
  <si>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</si>
  <si>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</si>
  <si>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</si>
  <si>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</si>
  <si>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</si>
  <si>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</si>
  <si>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</si>
  <si>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</si>
  <si>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</si>
  <si>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</si>
  <si>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</si>
  <si>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</si>
  <si>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</si>
  <si>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</si>
  <si>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</si>
  <si>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</si>
  <si>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</si>
  <si>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</si>
  <si>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</si>
  <si>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</si>
  <si>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</si>
  <si>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</si>
  <si>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</si>
  <si>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</si>
  <si>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</si>
  <si>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</si>
  <si>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</si>
  <si>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</si>
  <si>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</si>
  <si>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</si>
  <si>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</si>
  <si>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</si>
  <si>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</si>
  <si>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</si>
  <si>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</si>
  <si>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</si>
  <si>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</si>
  <si>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</si>
  <si>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</si>
  <si>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</si>
  <si>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</si>
  <si>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</si>
  <si>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</si>
  <si>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</si>
  <si>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</si>
  <si>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</si>
  <si>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</si>
  <si>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</si>
  <si>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</si>
  <si>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</si>
  <si>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</si>
  <si>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</si>
  <si>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</si>
  <si>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</si>
  <si>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</si>
  <si>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</si>
  <si>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</si>
  <si>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</si>
  <si>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</si>
  <si>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</si>
  <si>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</si>
  <si>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</si>
  <si>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</si>
  <si>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</si>
  <si>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</si>
  <si>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</si>
  <si>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</si>
  <si>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</si>
  <si>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</si>
  <si>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</si>
  <si>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</si>
  <si>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</si>
  <si>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</si>
  <si>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</si>
  <si>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</si>
  <si>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</si>
  <si>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</si>
  <si>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</si>
  <si>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</si>
  <si>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</si>
  <si>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</si>
  <si>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</si>
  <si>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</si>
  <si>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</si>
  <si>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</si>
  <si>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</si>
  <si>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</si>
  <si>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</si>
  <si>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</si>
  <si>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</si>
  <si>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</si>
  <si>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</si>
  <si>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</si>
  <si>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</si>
  <si>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</si>
  <si>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</si>
  <si>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</si>
  <si>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</si>
  <si>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</si>
  <si>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</si>
  <si>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</si>
  <si>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</si>
  <si>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</si>
  <si>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</si>
  <si>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</si>
  <si>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</si>
  <si>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</si>
  <si>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</si>
  <si>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</si>
  <si>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</si>
  <si>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</si>
  <si>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</si>
  <si>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</si>
  <si>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</si>
  <si>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</si>
  <si>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</si>
  <si>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</si>
  <si>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</si>
  <si>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</si>
  <si>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</si>
  <si>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</si>
  <si>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</si>
  <si>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</si>
  <si>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</si>
  <si>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</si>
  <si>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</si>
  <si>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</si>
  <si>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</si>
  <si>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</si>
  <si>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</si>
  <si>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</si>
  <si>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</si>
  <si>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</si>
  <si>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</si>
  <si>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</si>
  <si>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</si>
  <si>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</si>
  <si>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</si>
  <si>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</si>
  <si>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</si>
  <si>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</si>
  <si>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</si>
  <si>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</si>
  <si>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</si>
  <si>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</si>
  <si>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</si>
  <si>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</si>
  <si>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</si>
  <si>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</si>
  <si>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</si>
  <si>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</si>
  <si>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</si>
  <si>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</si>
  <si>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</si>
  <si>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</si>
  <si>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</si>
  <si>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</si>
  <si>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</si>
  <si>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</si>
  <si>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</si>
  <si>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</si>
  <si>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</si>
  <si>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</si>
  <si>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</si>
  <si>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</si>
  <si>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</si>
  <si>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</si>
  <si>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</si>
  <si>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</si>
  <si>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</si>
  <si>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</si>
  <si>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</si>
  <si>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</si>
  <si>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</si>
  <si>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</si>
  <si>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</si>
  <si>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</si>
  <si>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</si>
  <si>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</si>
  <si>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</si>
  <si>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</si>
  <si>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</si>
  <si>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</si>
  <si>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</si>
  <si>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</si>
  <si>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</si>
  <si>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</si>
  <si>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</si>
  <si>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</si>
  <si>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</si>
  <si>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</si>
  <si>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</si>
  <si>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</si>
  <si>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</si>
  <si>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</si>
  <si>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</si>
  <si>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</si>
  <si>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</si>
  <si>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</si>
  <si>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</si>
  <si>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</si>
  <si>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</si>
  <si>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</si>
  <si>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</si>
  <si>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</si>
  <si>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</si>
  <si>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</si>
  <si>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</si>
  <si>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</si>
  <si>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</si>
  <si>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</si>
  <si>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</si>
  <si>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</si>
  <si>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</si>
  <si>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</si>
  <si>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</si>
  <si>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</si>
  <si>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</si>
  <si>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</si>
  <si>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</si>
  <si>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</si>
  <si>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</si>
  <si>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</si>
  <si>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</si>
  <si>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</si>
  <si>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</si>
  <si>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</si>
  <si>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</si>
  <si>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</si>
  <si>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</si>
  <si>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</si>
  <si>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</si>
  <si>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</si>
  <si>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</si>
  <si>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</si>
  <si>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</si>
  <si>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</si>
  <si>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</si>
  <si>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</si>
  <si>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</si>
  <si>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</si>
  <si>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</si>
  <si>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</si>
  <si>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</si>
  <si>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</si>
  <si>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</si>
  <si>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</si>
  <si>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</si>
  <si>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</si>
  <si>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</si>
  <si>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</si>
  <si>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</si>
  <si>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</si>
  <si>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</si>
  <si>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</si>
  <si>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</si>
  <si>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</si>
  <si>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</si>
  <si>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</si>
  <si>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</si>
  <si>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</si>
  <si>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</si>
  <si>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</si>
  <si>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</si>
  <si>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</si>
  <si>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</si>
  <si>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</si>
  <si>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</si>
  <si>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</si>
  <si>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</si>
  <si>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</si>
  <si>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</si>
  <si>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</si>
  <si>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</si>
  <si>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</si>
  <si>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</si>
  <si>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</si>
  <si>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</si>
  <si>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</si>
  <si>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</si>
  <si>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</si>
  <si>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</si>
  <si>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</si>
  <si>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</si>
  <si>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</si>
  <si>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</si>
  <si>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</si>
  <si>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</si>
  <si>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</si>
  <si>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</si>
  <si>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</si>
  <si>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</si>
  <si>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</si>
  <si>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</si>
  <si>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</si>
  <si>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</si>
  <si>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</si>
  <si>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</si>
  <si>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</si>
  <si>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</si>
  <si>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</si>
  <si>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</si>
  <si>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</si>
  <si>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</si>
  <si>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</si>
  <si>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</si>
  <si>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</si>
  <si>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</si>
  <si>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</si>
  <si>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</si>
  <si>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</si>
  <si>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</si>
  <si>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</si>
  <si>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</si>
  <si>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</si>
  <si>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</si>
  <si>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</si>
  <si>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</si>
  <si>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</si>
  <si>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</si>
  <si>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</si>
  <si>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</si>
  <si>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</si>
  <si>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</si>
  <si>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</si>
  <si>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</si>
  <si>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</si>
  <si>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</si>
  <si>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</si>
  <si>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</si>
  <si>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</si>
  <si>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</si>
  <si>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</si>
  <si>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</si>
  <si>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</si>
  <si>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</si>
  <si>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</si>
  <si>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</si>
  <si>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</si>
  <si>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</si>
  <si>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</si>
  <si>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</si>
  <si>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</si>
  <si>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</si>
  <si>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</si>
  <si>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</si>
  <si>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</si>
  <si>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</si>
  <si>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</si>
  <si>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</si>
  <si>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</si>
  <si>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</si>
  <si>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</si>
  <si>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</si>
  <si>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</si>
  <si>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</si>
  <si>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</si>
  <si>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</si>
  <si>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</si>
  <si>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</si>
  <si>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</si>
  <si>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</si>
  <si>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</si>
  <si>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</si>
  <si>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</si>
  <si>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</si>
  <si>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</si>
  <si>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</si>
  <si>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</si>
  <si>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</si>
  <si>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</si>
  <si>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</si>
  <si>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</si>
  <si>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</si>
  <si>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</si>
  <si>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</si>
  <si>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</si>
  <si>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</si>
  <si>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</si>
  <si>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</si>
  <si>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</si>
  <si>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</si>
  <si>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</si>
  <si>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</si>
  <si>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</si>
  <si>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</si>
  <si>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</si>
  <si>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</si>
  <si>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</si>
  <si>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</si>
  <si>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</si>
  <si>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</si>
  <si>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</si>
  <si>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</si>
  <si>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</si>
  <si>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</si>
  <si>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</si>
  <si>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</si>
  <si>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</si>
  <si>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</si>
  <si>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</si>
  <si>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</si>
  <si>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</si>
  <si>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</si>
  <si>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</si>
  <si>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</si>
  <si>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</si>
  <si>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</si>
  <si>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</si>
  <si>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</si>
  <si>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</si>
  <si>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</si>
  <si>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</si>
  <si>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</si>
  <si>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</si>
  <si>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</si>
  <si>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</si>
  <si>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</si>
  <si>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</si>
  <si>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</si>
  <si>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</si>
  <si>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</si>
  <si>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</si>
  <si>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</si>
  <si>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</si>
  <si>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</si>
  <si>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</si>
  <si>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</si>
  <si>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</si>
  <si>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</si>
  <si>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</si>
  <si>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</si>
  <si>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</si>
  <si>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</si>
  <si>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</si>
  <si>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</si>
  <si>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</si>
  <si>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</si>
  <si>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</si>
  <si>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</si>
  <si>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</si>
  <si>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</si>
  <si>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</si>
  <si>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</si>
  <si>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</si>
  <si>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</si>
  <si>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</si>
  <si>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</si>
  <si>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</si>
  <si>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</si>
  <si>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</si>
  <si>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</si>
  <si>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</si>
  <si>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</si>
  <si>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</si>
  <si>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</si>
  <si>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</si>
  <si>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</si>
  <si>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</si>
  <si>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</si>
  <si>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</si>
  <si>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</si>
  <si>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</si>
  <si>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</si>
  <si>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</si>
  <si>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</si>
  <si>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</si>
  <si>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</si>
  <si>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</si>
  <si>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</si>
  <si>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</si>
  <si>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</si>
  <si>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</si>
  <si>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</si>
  <si>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</si>
  <si>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</si>
  <si>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</si>
  <si>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</si>
  <si>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</si>
  <si>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</si>
  <si>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</si>
  <si>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</si>
  <si>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</si>
  <si>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</si>
  <si>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</si>
  <si>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</si>
  <si>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</si>
  <si>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</si>
  <si>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</si>
  <si>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</si>
  <si>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</si>
  <si>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</si>
  <si>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</si>
  <si>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</si>
  <si>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</si>
  <si>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</si>
  <si>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</si>
  <si>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</si>
  <si>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</si>
  <si>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</si>
  <si>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</si>
  <si>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</si>
  <si>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</si>
  <si>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</si>
  <si>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</si>
  <si>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</si>
  <si>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</si>
  <si>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</si>
  <si>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</si>
  <si>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</si>
  <si>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</si>
  <si>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</si>
  <si>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</si>
  <si>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</si>
  <si>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</si>
  <si>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</si>
  <si>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</si>
  <si>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</si>
  <si>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</si>
  <si>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</si>
  <si>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</si>
  <si>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</si>
  <si>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</si>
  <si>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</si>
  <si>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</si>
  <si>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</si>
  <si>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</si>
  <si>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</si>
  <si>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</si>
  <si>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</si>
  <si>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</si>
  <si>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</si>
  <si>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</si>
  <si>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</si>
  <si>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</si>
  <si>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</si>
  <si>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</si>
  <si>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</si>
  <si>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</si>
  <si>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</si>
  <si>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</si>
  <si>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</si>
  <si>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</si>
  <si>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</si>
  <si>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</si>
  <si>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</si>
  <si>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</si>
  <si>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</si>
  <si>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</si>
  <si>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</si>
  <si>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</si>
  <si>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</si>
  <si>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</si>
  <si>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</si>
  <si>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</si>
  <si>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</si>
  <si>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</si>
  <si>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</si>
  <si>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</si>
  <si>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</si>
  <si>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</si>
  <si>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</si>
  <si>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</si>
  <si>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</si>
  <si>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</si>
  <si>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</si>
  <si>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</si>
  <si>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</si>
  <si>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</si>
  <si>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</si>
  <si>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</si>
  <si>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</si>
  <si>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</si>
  <si>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</si>
  <si>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</si>
  <si>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</si>
  <si>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</si>
  <si>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</si>
  <si>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</si>
  <si>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</si>
  <si>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</si>
  <si>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</si>
  <si>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</si>
  <si>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</si>
  <si>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</si>
  <si>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</si>
  <si>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</si>
  <si>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</si>
  <si>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</si>
  <si>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</si>
  <si>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</si>
  <si>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</si>
  <si>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</si>
  <si>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</si>
  <si>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</si>
  <si>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</si>
  <si>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</si>
  <si>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</si>
  <si>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</si>
  <si>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</si>
  <si>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</si>
  <si>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</si>
  <si>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</si>
  <si>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</si>
  <si>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</si>
  <si>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</si>
  <si>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</si>
  <si>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</si>
  <si>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</si>
  <si>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</si>
  <si>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</si>
  <si>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</si>
  <si>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</si>
  <si>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</si>
  <si>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</si>
  <si>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</si>
  <si>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</si>
  <si>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</si>
  <si>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</si>
  <si>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</si>
  <si>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</si>
  <si>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</si>
  <si>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</si>
  <si>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</si>
  <si>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</si>
  <si>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</si>
  <si>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</si>
  <si>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</si>
  <si>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</si>
  <si>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</si>
  <si>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</si>
  <si>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</si>
  <si>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</si>
  <si>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</si>
  <si>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</si>
  <si>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</si>
  <si>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</si>
  <si>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</si>
  <si>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</si>
  <si>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</si>
  <si>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</si>
  <si>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</si>
  <si>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</si>
  <si>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</si>
  <si>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</si>
  <si>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</si>
  <si>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</si>
  <si>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</si>
  <si>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</si>
  <si>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</si>
  <si>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</si>
  <si>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</si>
  <si>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</si>
  <si>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</si>
  <si>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</si>
  <si>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</si>
  <si>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</si>
  <si>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</si>
  <si>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</si>
  <si>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</si>
  <si>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</si>
  <si>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</si>
  <si>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</si>
  <si>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</si>
  <si>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</si>
  <si>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</si>
  <si>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</si>
  <si>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</si>
  <si>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</si>
  <si>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</si>
  <si>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</si>
  <si>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</si>
  <si>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</si>
  <si>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</si>
  <si>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</si>
  <si>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</si>
  <si>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</si>
  <si>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</si>
  <si>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</si>
  <si>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</si>
  <si>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</si>
  <si>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</si>
  <si>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</si>
  <si>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</si>
  <si>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</si>
  <si>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</si>
  <si>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</si>
  <si>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</si>
  <si>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</si>
  <si>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</si>
  <si>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</si>
  <si>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</si>
  <si>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</si>
  <si>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</si>
  <si>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</si>
  <si>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</si>
  <si>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</si>
  <si>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</si>
  <si>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</si>
  <si>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</si>
  <si>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</si>
  <si>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</si>
  <si>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</si>
  <si>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</si>
  <si>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</si>
  <si>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</si>
  <si>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</si>
  <si>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</si>
  <si>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</si>
  <si>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</si>
  <si>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</si>
  <si>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</si>
  <si>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</si>
  <si>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</si>
  <si>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</si>
  <si>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</si>
  <si>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</si>
  <si>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</si>
  <si>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</si>
  <si>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</si>
  <si>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</si>
  <si>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</si>
  <si>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</si>
  <si>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</si>
  <si>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</si>
  <si>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</si>
  <si>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</si>
  <si>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</si>
  <si>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</si>
  <si>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</si>
  <si>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</si>
  <si>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</si>
  <si>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</si>
  <si>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</si>
  <si>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</si>
  <si>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</si>
  <si>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</si>
  <si>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</si>
  <si>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</si>
  <si>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</si>
  <si>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</si>
  <si>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</si>
  <si>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</si>
  <si>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</si>
  <si>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</si>
  <si>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</si>
  <si>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</si>
  <si>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</si>
  <si>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</si>
  <si>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</si>
  <si>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</si>
  <si>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</si>
  <si>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</si>
  <si>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</si>
  <si>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</si>
  <si>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</si>
  <si>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</si>
  <si>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</si>
  <si>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</si>
  <si>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</si>
  <si>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</si>
  <si>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</si>
  <si>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</si>
  <si>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</si>
  <si>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</si>
  <si>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</si>
  <si>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</si>
  <si>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</si>
  <si>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</si>
  <si>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</si>
  <si>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</si>
  <si>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</si>
  <si>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</si>
  <si>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</si>
  <si>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</si>
  <si>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</si>
  <si>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</si>
  <si>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</si>
  <si>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</si>
  <si>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</si>
  <si>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</si>
  <si>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</si>
  <si>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</si>
  <si>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</si>
  <si>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</si>
  <si>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</si>
  <si>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</si>
  <si>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</si>
  <si>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</si>
  <si>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</si>
  <si>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</si>
  <si>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</si>
  <si>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</si>
  <si>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</si>
  <si>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</si>
  <si>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</si>
  <si>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</si>
  <si>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</si>
  <si>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</si>
  <si>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</si>
  <si>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</si>
  <si>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</si>
  <si>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</si>
  <si>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</si>
  <si>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</si>
  <si>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</si>
  <si>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</si>
  <si>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</si>
  <si>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</si>
  <si>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</si>
  <si>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</si>
  <si>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</si>
  <si>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</si>
  <si>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</si>
  <si>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</si>
  <si>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</si>
  <si>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</si>
  <si>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</si>
  <si>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</si>
  <si>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</si>
  <si>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</si>
  <si>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</si>
  <si>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</si>
  <si>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</si>
  <si>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</si>
  <si>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</si>
  <si>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</si>
  <si>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</si>
  <si>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</si>
  <si>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</si>
  <si>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</si>
  <si>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</si>
  <si>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</si>
  <si>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</si>
  <si>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</si>
  <si>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</si>
  <si>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</si>
  <si>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</si>
  <si>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</si>
  <si>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</si>
  <si>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</si>
  <si>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</si>
  <si>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</si>
  <si>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</si>
  <si>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</si>
  <si>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</si>
  <si>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</si>
  <si>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</si>
  <si>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</si>
  <si>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</si>
  <si>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</si>
  <si>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</si>
  <si>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</si>
  <si>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</si>
  <si>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</si>
  <si>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</si>
  <si>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</si>
  <si>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</si>
  <si>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</si>
  <si>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</si>
  <si>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</si>
  <si>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</si>
  <si>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</si>
  <si>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</si>
  <si>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</si>
  <si>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</si>
  <si>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</si>
  <si>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</si>
  <si>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</si>
  <si>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</si>
  <si>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</si>
  <si>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</si>
  <si>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</si>
  <si>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</si>
  <si>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</si>
  <si>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</si>
  <si>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</si>
  <si>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</si>
  <si>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</si>
  <si>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</si>
  <si>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</si>
  <si>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</si>
  <si>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</si>
  <si>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</si>
  <si>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</si>
  <si>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</si>
  <si>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</si>
  <si>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</si>
  <si>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</si>
  <si>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</si>
  <si>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</si>
  <si>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</si>
  <si>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</si>
  <si>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</si>
  <si>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</si>
  <si>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</si>
  <si>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</si>
  <si>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</si>
  <si>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</si>
  <si>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</si>
  <si>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</si>
  <si>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</si>
  <si>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</si>
  <si>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</si>
  <si>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</si>
  <si>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</si>
  <si>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</si>
  <si>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</si>
  <si>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</si>
  <si>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</si>
  <si>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</si>
  <si>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</si>
  <si>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</si>
  <si>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</si>
  <si>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</si>
  <si>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</si>
  <si>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</si>
  <si>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</si>
  <si>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</si>
  <si>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</si>
  <si>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</si>
  <si>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</si>
  <si>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</si>
  <si>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</si>
  <si>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</si>
  <si>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</si>
  <si>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</si>
  <si>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</si>
  <si>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</si>
  <si>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</si>
  <si>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</si>
  <si>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</si>
  <si>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</si>
  <si>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</si>
  <si>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</si>
  <si>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</si>
  <si>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</si>
  <si>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</si>
  <si>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</si>
  <si>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</si>
  <si>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</si>
  <si>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</si>
  <si>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</si>
  <si>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</si>
  <si>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</si>
  <si>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</si>
  <si>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</si>
  <si>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</si>
  <si>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</si>
  <si>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</si>
  <si>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</si>
  <si>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</si>
  <si>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</si>
  <si>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</si>
  <si>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</si>
  <si>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</si>
  <si>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</si>
  <si>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</si>
  <si>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</si>
  <si>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</si>
  <si>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</si>
  <si>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</si>
  <si>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</si>
  <si>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</si>
  <si>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</si>
  <si>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</si>
  <si>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</si>
  <si>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</si>
  <si>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</si>
  <si>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</si>
  <si>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</si>
  <si>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</si>
  <si>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</si>
  <si>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</si>
  <si>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</si>
  <si>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</si>
  <si>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</si>
  <si>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</si>
  <si>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</si>
  <si>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</si>
  <si>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</si>
  <si>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</si>
  <si>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</si>
  <si>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</si>
  <si>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</si>
  <si>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</si>
  <si>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</si>
  <si>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</si>
  <si>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</si>
  <si>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</si>
  <si>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</si>
  <si>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</si>
  <si>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</si>
  <si>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</si>
  <si>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</si>
  <si>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</si>
  <si>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</si>
  <si>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</si>
  <si>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</si>
  <si>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</si>
  <si>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</si>
  <si>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</si>
  <si>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</si>
  <si>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</si>
  <si>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</si>
  <si>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</si>
  <si>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</si>
  <si>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</si>
  <si>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</si>
  <si>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</si>
  <si>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</si>
  <si>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</si>
  <si>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</si>
  <si>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</si>
  <si>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</si>
  <si>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</si>
  <si>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</si>
  <si>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</si>
  <si>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</si>
  <si>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</si>
  <si>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</si>
  <si>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</si>
  <si>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</si>
  <si>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</si>
  <si>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</si>
  <si>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</si>
  <si>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</si>
  <si>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</si>
  <si>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</si>
  <si>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</si>
  <si>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</si>
  <si>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</si>
  <si>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</si>
  <si>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</si>
  <si>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</si>
  <si>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</si>
  <si>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</si>
  <si>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</si>
  <si>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</si>
  <si>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</si>
  <si>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</si>
  <si>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</si>
  <si>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</si>
  <si>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</si>
  <si>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</si>
  <si>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</si>
  <si>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</si>
  <si>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</si>
  <si>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</si>
  <si>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</si>
  <si>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</si>
  <si>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</si>
  <si>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</si>
  <si>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</si>
  <si>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</si>
  <si>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</si>
  <si>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</si>
  <si>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</si>
  <si>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</si>
  <si>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</si>
  <si>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</si>
  <si>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</si>
  <si>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</si>
  <si>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</si>
  <si>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</si>
  <si>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</si>
  <si>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</si>
  <si>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</si>
  <si>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</si>
  <si>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</si>
  <si>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</si>
  <si>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</si>
  <si>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</si>
  <si>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</si>
  <si>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</si>
  <si>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</si>
  <si>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</si>
  <si>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</si>
  <si>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</si>
  <si>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</si>
  <si>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</si>
  <si>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</si>
  <si>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</si>
  <si>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</si>
  <si>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</si>
  <si>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</si>
  <si>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</si>
  <si>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</si>
  <si>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</si>
  <si>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</si>
  <si>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</si>
  <si>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</si>
  <si>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</si>
  <si>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</si>
  <si>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</si>
  <si>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</si>
  <si>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</si>
  <si>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</si>
  <si>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</si>
  <si>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</si>
  <si>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</si>
  <si>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</si>
  <si>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</si>
  <si>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</si>
  <si>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</si>
  <si>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</si>
  <si>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</si>
  <si>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</si>
  <si>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</si>
  <si>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</si>
  <si>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</si>
  <si>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</si>
  <si>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</si>
  <si>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</si>
  <si>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</si>
  <si>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</si>
  <si>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</si>
  <si>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</si>
  <si>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</si>
  <si>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</si>
  <si>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</si>
  <si>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</si>
  <si>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</si>
  <si>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</si>
  <si>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</si>
  <si>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</si>
  <si>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</si>
  <si>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</si>
  <si>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</si>
  <si>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</si>
  <si>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</si>
  <si>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</si>
  <si>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</si>
  <si>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</si>
  <si>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</si>
  <si>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</si>
  <si>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</si>
  <si>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</si>
  <si>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</si>
  <si>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</si>
  <si>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</si>
  <si>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</si>
  <si>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</si>
  <si>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</si>
  <si>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</si>
  <si>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</si>
  <si>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</si>
  <si>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</si>
  <si>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</si>
  <si>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</si>
  <si>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</si>
  <si>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</si>
  <si>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</si>
  <si>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</si>
  <si>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</si>
  <si>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</si>
  <si>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</si>
  <si>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</si>
  <si>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</si>
  <si>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</si>
  <si>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</si>
  <si>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</si>
  <si>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</si>
  <si>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</si>
  <si>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</si>
  <si>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</si>
  <si>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</si>
  <si>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</si>
  <si>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</si>
  <si>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</si>
  <si>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</si>
  <si>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</si>
  <si>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</si>
  <si>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</si>
  <si>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</si>
  <si>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</si>
  <si>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</si>
  <si>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</si>
  <si>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</si>
  <si>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</si>
  <si>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</si>
  <si>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</si>
  <si>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</si>
  <si>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</si>
  <si>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</si>
  <si>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</si>
  <si>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</si>
  <si>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</si>
  <si>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</si>
  <si>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</si>
  <si>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</si>
  <si>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</si>
  <si>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</si>
  <si>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</si>
  <si>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</si>
  <si>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</si>
  <si>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</si>
  <si>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</si>
  <si>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</si>
  <si>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</si>
  <si>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</si>
  <si>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</si>
  <si>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</si>
  <si>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</si>
  <si>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</si>
  <si>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</si>
  <si>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</si>
  <si>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</si>
  <si>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</si>
  <si>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</si>
  <si>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</si>
  <si>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</si>
  <si>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</si>
  <si>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</si>
  <si>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</si>
  <si>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</si>
  <si>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</si>
  <si>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</si>
  <si>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</si>
  <si>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</si>
  <si>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</si>
  <si>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</si>
  <si>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</si>
  <si>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</si>
  <si>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</si>
  <si>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</si>
  <si>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</si>
  <si>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</si>
  <si>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</si>
  <si>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</si>
  <si>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</si>
  <si>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</si>
  <si>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</si>
  <si>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</si>
  <si>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</si>
  <si>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</si>
  <si>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</si>
  <si>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</si>
  <si>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</si>
  <si>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</si>
  <si>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</si>
  <si>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</si>
  <si>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</si>
  <si>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</si>
  <si>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</si>
  <si>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</si>
  <si>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</si>
  <si>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</si>
  <si>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</si>
  <si>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</si>
  <si>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</si>
  <si>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</si>
  <si>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</si>
  <si>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</si>
  <si>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</si>
  <si>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</si>
  <si>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</si>
  <si>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</si>
  <si>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</si>
  <si>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</si>
  <si>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</si>
  <si>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</si>
  <si>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</si>
  <si>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</si>
  <si>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</si>
  <si>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</si>
  <si>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</si>
  <si>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</si>
  <si>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</si>
  <si>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</si>
  <si>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</si>
  <si>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</si>
  <si>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</si>
  <si>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</si>
  <si>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</si>
  <si>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</si>
  <si>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</si>
  <si>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</si>
  <si>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</si>
  <si>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</si>
  <si>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</si>
  <si>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</si>
  <si>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</si>
  <si>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</si>
  <si>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</si>
  <si>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</si>
  <si>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</si>
  <si>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</si>
  <si>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</si>
  <si>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</si>
  <si>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</si>
  <si>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</si>
  <si>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</si>
  <si>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</si>
  <si>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</si>
  <si>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</si>
  <si>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</si>
  <si>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</si>
  <si>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</si>
  <si>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</si>
  <si>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</si>
  <si>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</si>
  <si>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</si>
  <si>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</si>
  <si>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</si>
  <si>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</si>
  <si>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</si>
  <si>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</si>
  <si>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</si>
  <si>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</si>
  <si>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</si>
  <si>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</si>
  <si>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</si>
  <si>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</si>
  <si>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</si>
  <si>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</si>
  <si>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</si>
  <si>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</si>
  <si>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</si>
  <si>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</si>
  <si>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</si>
  <si>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</si>
  <si>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</si>
  <si>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</si>
  <si>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</si>
  <si>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</si>
  <si>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</si>
  <si>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</si>
  <si>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</si>
  <si>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</si>
  <si>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</si>
  <si>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</si>
  <si>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</si>
  <si>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</si>
  <si>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</si>
  <si>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</si>
  <si>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</si>
  <si>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</si>
  <si>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</si>
  <si>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</si>
  <si>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</si>
  <si>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</si>
  <si>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</si>
  <si>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</si>
  <si>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</si>
  <si>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</si>
  <si>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</si>
  <si>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</si>
  <si>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</si>
  <si>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</si>
  <si>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</si>
  <si>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</si>
  <si>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</si>
  <si>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</si>
  <si>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</si>
  <si>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</si>
  <si>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</si>
  <si>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</si>
  <si>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</si>
  <si>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</si>
  <si>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</si>
  <si>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</si>
  <si>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</si>
  <si>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</si>
  <si>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</si>
  <si>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</si>
  <si>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</si>
  <si>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</si>
  <si>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</si>
  <si>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</si>
  <si>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</si>
  <si>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</si>
  <si>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</si>
  <si>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</si>
  <si>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</si>
  <si>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</si>
  <si>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</si>
  <si>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</si>
  <si>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</si>
  <si>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</si>
  <si>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</si>
  <si>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</si>
  <si>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</si>
  <si>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</si>
  <si>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</si>
  <si>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</si>
  <si>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</si>
  <si>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</si>
  <si>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</si>
  <si>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</si>
  <si>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</si>
  <si>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</si>
  <si>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</si>
  <si>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</si>
  <si>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</si>
  <si>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</si>
  <si>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</si>
  <si>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</si>
  <si>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</si>
  <si>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</si>
  <si>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</si>
  <si>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</si>
  <si>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</si>
  <si>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</si>
  <si>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</si>
  <si>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</si>
  <si>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</si>
  <si>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</si>
  <si>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</si>
  <si>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</si>
  <si>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</si>
  <si>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</si>
  <si>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</si>
  <si>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</si>
  <si>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</si>
  <si>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</si>
  <si>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</si>
  <si>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</si>
  <si>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</si>
  <si>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</si>
  <si>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</si>
  <si>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</si>
  <si>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</si>
  <si>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</si>
  <si>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</si>
  <si>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</si>
  <si>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</si>
  <si>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</si>
  <si>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</si>
  <si>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</si>
  <si>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</si>
  <si>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</si>
  <si>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</si>
  <si>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</si>
  <si>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</si>
  <si>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</si>
  <si>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</si>
  <si>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</si>
  <si>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</si>
  <si>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</si>
  <si>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</si>
  <si>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</si>
  <si>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</si>
  <si>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</si>
  <si>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</si>
  <si>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</si>
  <si>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</si>
  <si>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</si>
  <si>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</si>
  <si>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</si>
  <si>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</si>
  <si>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</si>
  <si>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</si>
  <si>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</si>
  <si>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</si>
  <si>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</si>
  <si>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</si>
  <si>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</si>
  <si>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</si>
  <si>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</si>
  <si>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</si>
  <si>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</si>
  <si>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</si>
  <si>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</si>
  <si>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</si>
  <si>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</si>
  <si>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</si>
  <si>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</si>
  <si>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</si>
  <si>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</si>
  <si>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</si>
  <si>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</si>
  <si>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</si>
  <si>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</si>
  <si>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</si>
  <si>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</si>
  <si>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</si>
  <si>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</si>
  <si>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</si>
  <si>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</si>
  <si>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</si>
  <si>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</si>
  <si>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</si>
  <si>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</si>
  <si>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</si>
  <si>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</si>
  <si>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</si>
  <si>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</si>
  <si>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</si>
  <si>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</si>
  <si>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</si>
  <si>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</si>
  <si>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</si>
  <si>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</si>
  <si>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</si>
  <si>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</si>
  <si>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</si>
  <si>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</si>
  <si>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</si>
  <si>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</si>
  <si>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</si>
  <si>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</si>
  <si>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</si>
  <si>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</si>
  <si>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</si>
  <si>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</si>
  <si>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</si>
  <si>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</si>
  <si>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</si>
  <si>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</si>
  <si>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</si>
  <si>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</si>
  <si>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</si>
  <si>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</si>
  <si>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</si>
  <si>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</si>
  <si>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</si>
  <si>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</si>
  <si>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</si>
  <si>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</si>
  <si>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</si>
  <si>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</si>
  <si>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</si>
  <si>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</si>
  <si>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</si>
  <si>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</si>
  <si>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</si>
  <si>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</si>
  <si>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</si>
  <si>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</si>
  <si>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</si>
  <si>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</si>
  <si>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</si>
  <si>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</si>
  <si>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</si>
  <si>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</si>
  <si>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</si>
  <si>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</si>
  <si>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</si>
  <si>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</si>
  <si>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</si>
  <si>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</si>
  <si>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</si>
  <si>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</si>
  <si>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</si>
  <si>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</si>
  <si>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</si>
  <si>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</si>
  <si>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</si>
  <si>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</si>
  <si>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</si>
  <si>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</si>
  <si>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</si>
  <si>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</si>
  <si>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</si>
  <si>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</si>
  <si>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</si>
  <si>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</si>
  <si>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</si>
  <si>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</si>
  <si>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</si>
  <si>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</si>
  <si>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</si>
  <si>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</si>
  <si>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</si>
  <si>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</si>
  <si>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</si>
  <si>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</si>
  <si>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</si>
  <si>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</si>
  <si>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</si>
  <si>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</si>
  <si>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</si>
  <si>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</si>
  <si>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</si>
  <si>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</si>
  <si>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</si>
  <si>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</si>
  <si>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</si>
  <si>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</si>
  <si>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</si>
  <si>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</si>
  <si>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</si>
  <si>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</si>
  <si>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</si>
  <si>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</si>
  <si>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</si>
  <si>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</si>
  <si>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</si>
  <si>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</si>
  <si>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</si>
  <si>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</si>
  <si>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</si>
  <si>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</si>
  <si>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</si>
  <si>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</si>
  <si>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</si>
  <si>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</si>
  <si>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</si>
  <si>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</si>
  <si>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</si>
  <si>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</si>
  <si>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</si>
  <si>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</si>
  <si>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</si>
  <si>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</si>
  <si>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</si>
  <si>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</si>
  <si>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</si>
  <si>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</si>
  <si>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</si>
  <si>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</si>
  <si>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</si>
  <si>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</si>
  <si>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</si>
  <si>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</si>
  <si>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</si>
  <si>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</si>
  <si>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</si>
  <si>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</si>
  <si>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</si>
  <si>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</si>
  <si>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</si>
  <si>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</si>
  <si>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</si>
  <si>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</si>
  <si>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</si>
  <si>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</si>
  <si>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</si>
  <si>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</si>
  <si>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</si>
  <si>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</si>
  <si>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</si>
  <si>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</si>
  <si>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</si>
  <si>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</si>
  <si>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</si>
  <si>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</si>
  <si>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</si>
  <si>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</si>
  <si>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</si>
  <si>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</si>
  <si>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</si>
  <si>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</si>
  <si>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</si>
  <si>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</si>
  <si>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</si>
  <si>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</si>
  <si>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</si>
  <si>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</si>
  <si>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</si>
  <si>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</si>
  <si>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</si>
  <si>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</si>
  <si>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</si>
  <si>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</si>
  <si>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</si>
  <si>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</si>
  <si>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</si>
  <si>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</si>
  <si>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</si>
  <si>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</si>
  <si>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</si>
  <si>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</si>
  <si>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</si>
  <si>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</si>
  <si>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</si>
  <si>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</si>
  <si>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</si>
  <si>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</si>
  <si>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</si>
  <si>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</si>
  <si>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</si>
  <si>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</si>
  <si>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</si>
  <si>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</si>
  <si>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</si>
  <si>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</si>
  <si>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</si>
  <si>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</si>
  <si>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</si>
  <si>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</si>
  <si>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</si>
  <si>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</si>
  <si>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</si>
  <si>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</si>
  <si>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</si>
  <si>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</si>
  <si>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</si>
  <si>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</si>
  <si>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</si>
  <si>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</si>
  <si>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</si>
  <si>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</si>
  <si>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</si>
  <si>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</si>
  <si>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</si>
  <si>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</si>
  <si>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</si>
  <si>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</si>
  <si>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</si>
  <si>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</si>
  <si>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</si>
  <si>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</si>
  <si>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</si>
  <si>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</si>
  <si>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</si>
  <si>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</si>
  <si>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</si>
  <si>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</si>
  <si>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</si>
  <si>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</si>
  <si>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</si>
  <si>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</si>
  <si>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</si>
  <si>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</si>
  <si>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</si>
  <si>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</si>
  <si>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</si>
  <si>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</si>
  <si>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</si>
  <si>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</si>
  <si>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</si>
  <si>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</si>
  <si>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</si>
  <si>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</si>
  <si>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</si>
  <si>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</si>
  <si>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</si>
  <si>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</si>
  <si>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</si>
  <si>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</si>
  <si>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</si>
  <si>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</si>
  <si>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</si>
  <si>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</si>
  <si>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</si>
  <si>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</si>
  <si>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</si>
  <si>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</si>
  <si>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</si>
  <si>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</si>
  <si>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</si>
  <si>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</si>
  <si>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</si>
  <si>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</si>
  <si>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</si>
  <si>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</si>
  <si>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</si>
  <si>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</si>
  <si>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</si>
  <si>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</si>
  <si>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</si>
  <si>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</si>
  <si>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</si>
  <si>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</si>
  <si>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</si>
  <si>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</si>
  <si>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</si>
  <si>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</si>
  <si>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</si>
  <si>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</si>
  <si>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</si>
  <si>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</si>
  <si>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</si>
  <si>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</si>
  <si>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</si>
  <si>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</si>
  <si>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</si>
  <si>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</si>
  <si>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</si>
  <si>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</si>
  <si>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</si>
  <si>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</si>
  <si>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</si>
  <si>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</si>
  <si>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</si>
  <si>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</si>
  <si>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</si>
  <si>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</si>
  <si>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</si>
  <si>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</si>
  <si>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</si>
  <si>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</si>
  <si>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</si>
  <si>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</si>
  <si>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</si>
  <si>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</si>
  <si>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</si>
  <si>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</si>
  <si>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</si>
  <si>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</si>
  <si>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</si>
  <si>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</si>
  <si>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</si>
  <si>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</si>
  <si>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</si>
  <si>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</si>
  <si>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</si>
  <si>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</si>
  <si>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</si>
  <si>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</si>
  <si>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</si>
  <si>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</si>
  <si>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</si>
  <si>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</si>
  <si>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</si>
  <si>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</si>
  <si>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</si>
  <si>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</si>
  <si>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</si>
  <si>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</si>
  <si>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</si>
  <si>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</si>
  <si>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</si>
  <si>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</si>
  <si>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</si>
  <si>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</si>
  <si>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</si>
  <si>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</si>
  <si>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</si>
  <si>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</si>
  <si>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</si>
  <si>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</si>
  <si>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</si>
  <si>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</si>
  <si>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</si>
  <si>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</si>
  <si>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</si>
  <si>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</si>
  <si>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</si>
  <si>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</si>
  <si>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</si>
  <si>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</si>
  <si>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</si>
  <si>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</si>
  <si>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</si>
  <si>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</si>
  <si>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</si>
  <si>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</si>
  <si>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</si>
  <si>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</si>
  <si>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</si>
  <si>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</si>
  <si>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</si>
  <si>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</si>
  <si>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</si>
  <si>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</si>
  <si>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</si>
  <si>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</si>
  <si>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</si>
  <si>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</si>
  <si>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</si>
  <si>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</si>
  <si>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</si>
  <si>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</si>
  <si>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</si>
  <si>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</si>
  <si>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</si>
  <si>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</si>
  <si>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</si>
  <si>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</si>
  <si>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</si>
  <si>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</si>
  <si>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</si>
  <si>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</si>
  <si>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</si>
  <si>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</si>
  <si>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</si>
  <si>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</si>
  <si>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</si>
  <si>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</si>
  <si>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</si>
  <si>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</si>
  <si>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</si>
  <si>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</si>
  <si>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</si>
  <si>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</si>
  <si>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</si>
  <si>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</si>
  <si>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</si>
  <si>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</si>
  <si>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</si>
  <si>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</si>
  <si>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</si>
  <si>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</si>
  <si>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</si>
  <si>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</si>
  <si>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</si>
  <si>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</si>
  <si>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</si>
  <si>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</si>
  <si>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</si>
  <si>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</si>
  <si>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</si>
  <si>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</si>
  <si>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</si>
  <si>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</si>
  <si>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</si>
  <si>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</si>
  <si>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</si>
  <si>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</si>
  <si>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</si>
  <si>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</si>
  <si>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</si>
  <si>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</si>
  <si>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</si>
  <si>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</si>
  <si>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</si>
  <si>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</si>
  <si>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</si>
  <si>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</si>
  <si>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</si>
  <si>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</si>
  <si>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</si>
  <si>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</si>
  <si>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</si>
  <si>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</si>
  <si>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</si>
  <si>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</si>
  <si>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</si>
  <si>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</si>
  <si>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</si>
  <si>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</si>
  <si>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</si>
  <si>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</si>
  <si>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</si>
  <si>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</si>
  <si>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</si>
  <si>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</si>
  <si>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</si>
  <si>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</si>
  <si>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</si>
  <si>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</si>
  <si>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</si>
  <si>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</si>
  <si>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</si>
  <si>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</si>
  <si>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</si>
  <si>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</si>
  <si>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</si>
  <si>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</si>
  <si>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</si>
  <si>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</si>
  <si>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</si>
  <si>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</si>
  <si>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</si>
  <si>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</si>
  <si>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</si>
  <si>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</si>
  <si>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</si>
  <si>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</si>
  <si>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</si>
  <si>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</si>
  <si>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</si>
  <si>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</si>
  <si>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</si>
  <si>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</si>
  <si>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</si>
  <si>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</si>
  <si>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</si>
  <si>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</si>
  <si>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</si>
  <si>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</si>
  <si>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</si>
  <si>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</si>
  <si>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</si>
  <si>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</si>
  <si>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</si>
  <si>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</si>
  <si>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</si>
  <si>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</si>
  <si>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</si>
  <si>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</si>
  <si>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</si>
  <si>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</si>
  <si>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</si>
  <si>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</si>
  <si>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</si>
  <si>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</si>
  <si>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</si>
  <si>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</si>
  <si>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</si>
  <si>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</si>
  <si>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</si>
  <si>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</si>
  <si>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</si>
  <si>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</si>
  <si>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</si>
  <si>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</si>
  <si>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</si>
  <si>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</si>
  <si>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</si>
  <si>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</si>
  <si>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</si>
  <si>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</si>
  <si>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</si>
  <si>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</si>
  <si>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</si>
  <si>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</si>
  <si>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</si>
  <si>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</si>
  <si>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</si>
  <si>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</si>
  <si>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</si>
  <si>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</si>
  <si>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</si>
  <si>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</si>
  <si>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</si>
  <si>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</si>
  <si>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</si>
  <si>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</si>
  <si>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</si>
  <si>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</si>
  <si>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</si>
  <si>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</si>
  <si>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</si>
  <si>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</si>
  <si>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</si>
  <si>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</si>
  <si>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</si>
  <si>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</si>
  <si>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</si>
  <si>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</si>
  <si>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</si>
  <si>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</si>
  <si>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</si>
  <si>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</si>
  <si>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</si>
  <si>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</si>
  <si>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</si>
  <si>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</si>
  <si>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</si>
  <si>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</si>
  <si>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</si>
  <si>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</si>
  <si>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</si>
  <si>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</si>
  <si>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</si>
  <si>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</si>
  <si>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</si>
  <si>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</si>
  <si>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</si>
  <si>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</si>
  <si>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</si>
  <si>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</si>
  <si>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</si>
  <si>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</si>
  <si>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</si>
  <si>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</si>
  <si>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</si>
  <si>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</si>
  <si>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</si>
  <si>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</si>
  <si>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</si>
  <si>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</si>
  <si>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</si>
  <si>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</si>
  <si>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</si>
  <si>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</si>
  <si>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</si>
  <si>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</si>
  <si>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</si>
  <si>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</si>
  <si>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</si>
  <si>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</si>
  <si>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</si>
  <si>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</si>
  <si>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</si>
  <si>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</si>
  <si>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</si>
  <si>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</si>
  <si>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</si>
  <si>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</si>
  <si>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</si>
  <si>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</si>
  <si>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</si>
  <si>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</si>
  <si>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</si>
  <si>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</si>
  <si>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</si>
  <si>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</si>
  <si>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</si>
  <si>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</si>
  <si>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</si>
  <si>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</si>
  <si>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</si>
  <si>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</si>
  <si>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</si>
  <si>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</si>
  <si>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</si>
  <si>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</si>
  <si>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</si>
  <si>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</si>
  <si>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</si>
  <si>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</si>
  <si>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</si>
  <si>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</si>
  <si>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</si>
  <si>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</si>
  <si>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</si>
  <si>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</si>
  <si>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</si>
  <si>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</si>
  <si>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</si>
  <si>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</si>
  <si>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</si>
  <si>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</si>
  <si>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</si>
  <si>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</si>
  <si>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</si>
  <si>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</si>
  <si>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</si>
  <si>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</si>
  <si>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</si>
  <si>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</si>
  <si>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</si>
  <si>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</si>
  <si>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</si>
  <si>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</si>
  <si>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</si>
  <si>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</si>
  <si>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</si>
  <si>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</si>
  <si>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</si>
  <si>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</si>
  <si>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</si>
  <si>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</si>
  <si>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</si>
  <si>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</si>
  <si>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</si>
  <si>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</si>
  <si>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</si>
  <si>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</si>
  <si>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</si>
  <si>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</si>
  <si>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</si>
  <si>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</si>
  <si>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</si>
  <si>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</si>
  <si>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</si>
  <si>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</si>
  <si>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</si>
  <si>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</si>
  <si>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</si>
  <si>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</si>
  <si>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</si>
  <si>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</si>
  <si>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</si>
  <si>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</si>
  <si>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</si>
  <si>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</si>
  <si>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</si>
  <si>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</si>
  <si>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</si>
  <si>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</si>
  <si>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</si>
  <si>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</si>
  <si>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</si>
  <si>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</si>
  <si>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</si>
  <si>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</si>
  <si>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</si>
  <si>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</si>
  <si>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</si>
  <si>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</si>
  <si>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</si>
  <si>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</si>
  <si>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</si>
  <si>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</si>
  <si>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</si>
  <si>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</si>
  <si>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</si>
  <si>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</si>
  <si>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</si>
  <si>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</si>
  <si>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</si>
  <si>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</si>
  <si>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</si>
  <si>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</si>
  <si>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</si>
  <si>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</si>
  <si>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</si>
  <si>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</si>
  <si>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</si>
  <si>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</si>
  <si>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</si>
  <si>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</si>
  <si>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</si>
  <si>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</si>
  <si>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</si>
  <si>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</si>
  <si>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</si>
  <si>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</si>
  <si>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</si>
  <si>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</si>
  <si>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</si>
  <si>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</si>
  <si>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</si>
  <si>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</si>
  <si>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</si>
  <si>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</si>
  <si>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</si>
  <si>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</si>
  <si>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</si>
  <si>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</si>
  <si>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</si>
  <si>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</si>
  <si>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</si>
  <si>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</si>
  <si>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</si>
  <si>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</si>
  <si>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</si>
  <si>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</si>
  <si>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</si>
  <si>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</si>
  <si>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</si>
  <si>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</si>
  <si>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</si>
  <si>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</si>
  <si>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</si>
  <si>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</si>
  <si>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</si>
  <si>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</si>
  <si>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</si>
  <si>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</si>
  <si>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</si>
  <si>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</si>
  <si>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</si>
  <si>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</si>
  <si>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</si>
  <si>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</si>
  <si>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</si>
  <si>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</si>
  <si>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</si>
  <si>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</si>
  <si>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</si>
  <si>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</si>
  <si>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</si>
  <si>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</si>
  <si>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</si>
  <si>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</si>
  <si>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</si>
  <si>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</si>
  <si>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</si>
  <si>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</si>
  <si>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</si>
  <si>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</si>
  <si>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</si>
  <si>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</si>
  <si>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</si>
  <si>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</si>
  <si>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</si>
  <si>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</si>
  <si>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</si>
  <si>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</si>
  <si>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</si>
  <si>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</si>
  <si>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</si>
  <si>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</si>
  <si>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</si>
  <si>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</si>
  <si>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</si>
  <si>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</si>
  <si>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</si>
  <si>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</si>
  <si>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</si>
  <si>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</si>
  <si>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</si>
  <si>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</si>
  <si>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</si>
  <si>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</si>
  <si>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</si>
  <si>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</si>
  <si>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</si>
  <si>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</si>
  <si>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</si>
  <si>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</si>
  <si>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</si>
  <si>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</si>
  <si>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</si>
  <si>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</si>
  <si>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</si>
  <si>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</si>
  <si>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</si>
  <si>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</si>
  <si>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</si>
  <si>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</si>
  <si>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</si>
  <si>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</si>
  <si>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</si>
  <si>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</si>
  <si>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</si>
  <si>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</si>
  <si>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</si>
  <si>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</si>
  <si>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</si>
  <si>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</si>
  <si>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</si>
  <si>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</si>
  <si>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</si>
  <si>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</si>
  <si>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</si>
  <si>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</si>
  <si>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</si>
  <si>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</si>
  <si>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</si>
  <si>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</si>
  <si>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</si>
  <si>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</si>
  <si>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</si>
  <si>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</si>
  <si>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</si>
  <si>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</si>
  <si>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</si>
  <si>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</si>
  <si>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</si>
  <si>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</si>
  <si>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</si>
  <si>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</si>
  <si>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</si>
  <si>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</si>
  <si>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</si>
  <si>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</si>
  <si>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</si>
  <si>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</si>
  <si>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</si>
  <si>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</si>
  <si>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</si>
  <si>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</si>
  <si>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</si>
  <si>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</si>
  <si>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</si>
  <si>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</si>
  <si>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</si>
  <si>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</si>
  <si>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</si>
  <si>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</si>
  <si>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</si>
  <si>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</si>
  <si>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</si>
  <si>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</si>
  <si>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</si>
  <si>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</si>
  <si>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</si>
  <si>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</si>
  <si>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</si>
  <si>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</si>
  <si>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</si>
  <si>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</si>
  <si>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</si>
  <si>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</si>
  <si>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</si>
  <si>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</si>
  <si>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</si>
  <si>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</si>
  <si>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</si>
  <si>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</si>
  <si>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</si>
  <si>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</si>
  <si>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</si>
  <si>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</si>
  <si>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</si>
  <si>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</si>
  <si>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</si>
  <si>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</si>
  <si>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</si>
  <si>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</si>
  <si>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</si>
  <si>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</si>
  <si>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</si>
  <si>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</si>
  <si>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</si>
  <si>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</si>
  <si>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</si>
  <si>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</si>
  <si>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</si>
  <si>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</si>
  <si>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</si>
  <si>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</si>
  <si>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</si>
  <si>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</si>
  <si>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</si>
  <si>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</si>
  <si>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</si>
  <si>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</si>
  <si>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</si>
  <si>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</si>
  <si>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</si>
  <si>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</si>
  <si>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</si>
  <si>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</si>
  <si>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</si>
  <si>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</si>
  <si>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</si>
  <si>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</si>
  <si>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</si>
  <si>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</si>
  <si>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</si>
  <si>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</si>
  <si>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</si>
  <si>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</si>
  <si>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</si>
  <si>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</si>
  <si>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</si>
  <si>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</si>
  <si>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</si>
  <si>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</si>
  <si>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</si>
  <si>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</si>
  <si>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</si>
  <si>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</si>
  <si>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</si>
  <si>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</si>
  <si>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</si>
  <si>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</si>
  <si>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</si>
  <si>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</si>
  <si>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</si>
  <si>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</si>
  <si>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</si>
  <si>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</si>
  <si>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</si>
  <si>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</si>
  <si>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</si>
  <si>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</si>
  <si>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</si>
  <si>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</si>
  <si>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</si>
  <si>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</si>
  <si>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</si>
  <si>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</si>
  <si>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</si>
  <si>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</si>
  <si>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</si>
  <si>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</si>
  <si>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</si>
  <si>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</si>
  <si>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</si>
  <si>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</si>
  <si>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</si>
  <si>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</si>
  <si>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</si>
  <si>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</si>
  <si>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</si>
  <si>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</si>
  <si>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</si>
  <si>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</si>
  <si>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</si>
  <si>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</si>
  <si>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</si>
  <si>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</si>
  <si>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</si>
  <si>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</si>
  <si>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</si>
  <si>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</si>
  <si>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</si>
  <si>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</si>
  <si>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</si>
  <si>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</si>
  <si>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</si>
  <si>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</si>
  <si>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</si>
  <si>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</si>
  <si>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</si>
  <si>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</si>
  <si>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</si>
  <si>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</si>
  <si>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</si>
  <si>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</si>
  <si>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</si>
  <si>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</si>
  <si>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</si>
  <si>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</si>
  <si>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</si>
  <si>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</si>
  <si>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</si>
  <si>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</si>
  <si>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</si>
  <si>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</si>
  <si>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</si>
  <si>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</si>
  <si>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</si>
  <si>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</si>
  <si>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</si>
  <si>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</si>
  <si>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</si>
  <si>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</si>
  <si>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</si>
  <si>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</si>
  <si>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</si>
  <si>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</si>
  <si>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</si>
  <si>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</si>
  <si>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</si>
  <si>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</si>
  <si>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</si>
  <si>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</si>
  <si>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</si>
  <si>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</si>
  <si>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</si>
  <si>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</si>
  <si>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</si>
  <si>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</si>
  <si>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</si>
  <si>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</si>
  <si>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</si>
  <si>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</si>
  <si>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</si>
  <si>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</si>
  <si>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</si>
  <si>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</si>
  <si>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</si>
  <si>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</si>
  <si>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</si>
  <si>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</si>
  <si>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</si>
  <si>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</si>
  <si>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</si>
  <si>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</si>
  <si>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</si>
  <si>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</si>
  <si>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</si>
  <si>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</si>
  <si>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</si>
  <si>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</si>
  <si>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</si>
  <si>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</si>
  <si>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</si>
  <si>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</si>
  <si>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</si>
  <si>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</si>
  <si>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</si>
  <si>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</si>
  <si>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</si>
  <si>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</si>
  <si>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</si>
  <si>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</si>
  <si>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</si>
  <si>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</si>
  <si>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</si>
  <si>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</si>
  <si>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</si>
  <si>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</si>
  <si>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</si>
  <si>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</si>
  <si>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</si>
  <si>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</si>
  <si>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</si>
  <si>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</si>
  <si>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</si>
  <si>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</si>
  <si>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</si>
  <si>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</si>
  <si>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</si>
  <si>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</si>
  <si>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</si>
  <si>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</si>
  <si>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</si>
  <si>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</si>
  <si>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</si>
  <si>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</si>
  <si>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</si>
  <si>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</si>
  <si>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</si>
  <si>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</si>
  <si>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</si>
  <si>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</si>
  <si>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</si>
  <si>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</si>
  <si>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</si>
  <si>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</si>
  <si>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</si>
  <si>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</si>
  <si>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</si>
  <si>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</si>
  <si>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</si>
  <si>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</si>
  <si>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</si>
  <si>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</si>
  <si>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</si>
  <si>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</si>
  <si>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</si>
  <si>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</si>
  <si>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</si>
  <si>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</si>
  <si>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</si>
  <si>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</si>
  <si>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</si>
  <si>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</si>
  <si>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</si>
  <si>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</si>
  <si>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</si>
  <si>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</si>
  <si>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</si>
  <si>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</si>
  <si>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</si>
  <si>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</si>
  <si>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</si>
  <si>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</si>
  <si>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</si>
  <si>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</si>
  <si>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</si>
  <si>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</si>
  <si>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</si>
  <si>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</si>
  <si>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</si>
  <si>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</si>
  <si>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</si>
  <si>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</si>
  <si>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</si>
  <si>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</si>
  <si>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</si>
  <si>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</si>
  <si>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</si>
  <si>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</si>
  <si>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</si>
  <si>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</si>
  <si>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</si>
  <si>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</si>
  <si>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</si>
  <si>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</si>
  <si>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</si>
  <si>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</si>
  <si>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</si>
  <si>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</si>
  <si>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</si>
  <si>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</si>
  <si>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</si>
  <si>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</si>
  <si>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</si>
  <si>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</si>
  <si>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</si>
  <si>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</si>
  <si>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</si>
  <si>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</si>
  <si>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</si>
  <si>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</si>
  <si>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</si>
  <si>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</si>
  <si>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</si>
  <si>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</si>
  <si>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</si>
  <si>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</si>
  <si>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</si>
  <si>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</si>
  <si>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</si>
  <si>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</si>
  <si>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</si>
  <si>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</si>
  <si>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</si>
  <si>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</si>
  <si>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</si>
  <si>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</si>
  <si>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</si>
  <si>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</si>
  <si>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</si>
  <si>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</si>
  <si>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</si>
  <si>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</si>
  <si>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</si>
  <si>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</si>
  <si>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</si>
  <si>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</si>
  <si>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</si>
  <si>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</si>
  <si>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</si>
  <si>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</si>
  <si>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</si>
  <si>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</si>
  <si>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</si>
  <si>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</si>
  <si>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</si>
  <si>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</si>
  <si>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</si>
  <si>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</si>
  <si>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</si>
  <si>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</si>
  <si>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</si>
  <si>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</si>
  <si>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</si>
  <si>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</si>
  <si>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</si>
  <si>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</si>
  <si>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</si>
  <si>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</si>
  <si>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</si>
  <si>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</si>
  <si>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</si>
  <si>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</si>
  <si>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</si>
  <si>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</si>
  <si>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</si>
  <si>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</si>
  <si>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</si>
  <si>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</si>
  <si>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</si>
  <si>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</si>
  <si>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</si>
  <si>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</si>
  <si>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</si>
  <si>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</si>
  <si>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</si>
  <si>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</si>
  <si>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</si>
  <si>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</si>
  <si>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</si>
  <si>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</si>
  <si>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</si>
  <si>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</si>
  <si>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</si>
  <si>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</si>
  <si>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</si>
  <si>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</si>
  <si>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</si>
  <si>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</si>
  <si>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</si>
  <si>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</si>
  <si>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</si>
  <si>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</si>
  <si>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</si>
  <si>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</si>
  <si>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</si>
  <si>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</si>
  <si>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</si>
  <si>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</si>
  <si>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</si>
  <si>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</si>
  <si>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</si>
  <si>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</si>
  <si>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</si>
  <si>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</si>
  <si>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</si>
  <si>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</si>
  <si>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</si>
  <si>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</si>
  <si>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</si>
  <si>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</si>
  <si>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</si>
  <si>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</si>
  <si>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</si>
  <si>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</si>
  <si>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</si>
  <si>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</si>
  <si>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</si>
  <si>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</si>
  <si>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</si>
  <si>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</si>
  <si>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</si>
  <si>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</si>
  <si>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</si>
  <si>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</si>
  <si>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</si>
  <si>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</si>
  <si>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</si>
  <si>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</si>
  <si>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</si>
  <si>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</si>
  <si>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</si>
  <si>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</si>
  <si>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</si>
  <si>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</si>
  <si>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</si>
  <si>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</si>
  <si>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</si>
  <si>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</si>
  <si>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</si>
  <si>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</si>
  <si>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</si>
  <si>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</si>
  <si>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</si>
  <si>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</si>
  <si>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</si>
  <si>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</si>
  <si>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</si>
  <si>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</si>
  <si>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</si>
  <si>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</si>
  <si>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</si>
  <si>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</si>
  <si>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</si>
  <si>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</si>
  <si>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</si>
  <si>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</si>
  <si>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</si>
  <si>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</si>
  <si>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</si>
  <si>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</si>
  <si>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</si>
  <si>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</si>
  <si>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</si>
  <si>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</si>
  <si>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</si>
  <si>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</si>
  <si>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</si>
  <si>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</si>
  <si>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</si>
  <si>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</si>
  <si>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</si>
  <si>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</si>
  <si>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</si>
  <si>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</si>
  <si>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</si>
  <si>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</si>
  <si>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</si>
  <si>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</si>
  <si>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</si>
  <si>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</si>
  <si>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</si>
  <si>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</si>
  <si>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</si>
  <si>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</si>
  <si>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</si>
  <si>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</si>
  <si>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</si>
  <si>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</si>
  <si>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</si>
  <si>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</si>
  <si>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</si>
  <si>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</si>
  <si>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</si>
  <si>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</si>
  <si>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</si>
  <si>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</si>
  <si>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</si>
  <si>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</si>
  <si>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</si>
  <si>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</si>
  <si>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</si>
  <si>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</si>
  <si>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</si>
  <si>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</si>
  <si>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</si>
  <si>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</si>
  <si>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</si>
  <si>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</si>
  <si>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</si>
  <si>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</si>
  <si>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</si>
  <si>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</si>
  <si>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</si>
  <si>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</si>
  <si>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</si>
  <si>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</si>
  <si>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</si>
  <si>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</si>
  <si>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</si>
  <si>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</si>
  <si>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</si>
  <si>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</si>
  <si>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</si>
  <si>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</si>
  <si>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</si>
  <si>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</si>
  <si>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</si>
  <si>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</si>
  <si>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</si>
  <si>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</si>
  <si>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</si>
  <si>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</si>
  <si>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</si>
  <si>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</si>
  <si>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</si>
  <si>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</si>
  <si>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</si>
  <si>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</si>
  <si>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</si>
  <si>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</si>
  <si>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</si>
  <si>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</si>
  <si>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</si>
  <si>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</si>
  <si>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</si>
  <si>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</si>
  <si>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</si>
  <si>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</si>
  <si>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</si>
  <si>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</si>
  <si>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</si>
  <si>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</si>
  <si>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</si>
  <si>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</si>
  <si>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</si>
  <si>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</si>
  <si>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</si>
  <si>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</si>
  <si>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</si>
  <si>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</si>
  <si>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</si>
  <si>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</si>
  <si>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</si>
  <si>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</si>
  <si>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</si>
  <si>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</si>
  <si>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</si>
  <si>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</si>
  <si>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</si>
  <si>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</si>
  <si>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</si>
  <si>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</si>
  <si>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</si>
  <si>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</si>
  <si>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</si>
  <si>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</si>
  <si>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</si>
  <si>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</si>
  <si>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</si>
  <si>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</si>
  <si>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</si>
  <si>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</si>
  <si>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</si>
  <si>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</si>
  <si>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</si>
  <si>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</si>
  <si>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</si>
  <si>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</si>
  <si>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</si>
  <si>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</si>
  <si>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</si>
  <si>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</si>
  <si>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</si>
  <si>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</si>
  <si>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</si>
  <si>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</si>
  <si>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</si>
  <si>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</si>
  <si>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</si>
  <si>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</si>
  <si>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</si>
  <si>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</si>
  <si>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</si>
  <si>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</si>
  <si>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</si>
  <si>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</si>
  <si>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</si>
  <si>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</si>
  <si>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</si>
  <si>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</si>
  <si>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</si>
  <si>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</si>
  <si>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</si>
  <si>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</si>
  <si>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</si>
  <si>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</si>
  <si>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</si>
  <si>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</si>
  <si>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</si>
  <si>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</si>
  <si>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</si>
  <si>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</si>
  <si>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</si>
  <si>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</si>
  <si>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</si>
  <si>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</si>
  <si>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</si>
  <si>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</si>
  <si>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</si>
  <si>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</si>
  <si>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</si>
  <si>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</si>
  <si>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</si>
  <si>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</si>
  <si>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</si>
  <si>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</si>
  <si>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</si>
  <si>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</si>
  <si>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</si>
  <si>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</si>
  <si>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</si>
  <si>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</si>
  <si>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</si>
  <si>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</si>
  <si>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</si>
  <si>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</si>
  <si>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</si>
  <si>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</si>
  <si>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</si>
  <si>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</si>
  <si>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</si>
  <si>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</si>
  <si>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</si>
  <si>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</si>
  <si>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</si>
  <si>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</si>
  <si>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</si>
  <si>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</si>
  <si>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</si>
  <si>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</si>
  <si>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</si>
  <si>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</si>
  <si>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</si>
  <si>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</si>
  <si>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</si>
  <si>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</si>
  <si>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</si>
  <si>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</si>
  <si>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</si>
  <si>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</si>
  <si>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</si>
  <si>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</si>
  <si>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</si>
  <si>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</si>
  <si>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</si>
  <si>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</si>
  <si>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</si>
  <si>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</si>
  <si>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</si>
  <si>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</si>
  <si>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</si>
  <si>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</si>
  <si>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</si>
  <si>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</si>
  <si>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</si>
  <si>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</si>
  <si>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</si>
  <si>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</si>
  <si>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</si>
  <si>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</si>
  <si>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</si>
  <si>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</si>
  <si>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</si>
  <si>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</si>
  <si>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</si>
  <si>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</si>
  <si>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</si>
  <si>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</si>
  <si>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</si>
  <si>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</si>
  <si>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</si>
  <si>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</si>
  <si>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</si>
  <si>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</si>
  <si>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</si>
  <si>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</si>
  <si>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</si>
  <si>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</si>
  <si>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</si>
  <si>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</si>
  <si>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</si>
  <si>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</si>
  <si>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</si>
  <si>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</si>
  <si>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</si>
  <si>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</si>
  <si>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</si>
  <si>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</si>
  <si>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</si>
  <si>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</si>
  <si>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</si>
  <si>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</si>
  <si>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</si>
  <si>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</si>
  <si>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</si>
  <si>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</si>
  <si>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</si>
  <si>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</si>
  <si>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</si>
  <si>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</si>
  <si>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</si>
  <si>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</si>
  <si>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</si>
  <si>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</si>
  <si>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</si>
  <si>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</si>
  <si>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</si>
  <si>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</si>
  <si>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</si>
  <si>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</si>
  <si>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</si>
  <si>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</si>
  <si>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</si>
  <si>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</si>
  <si>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</si>
  <si>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</si>
  <si>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</si>
  <si>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</si>
  <si>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</si>
  <si>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</si>
  <si>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</si>
  <si>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</si>
  <si>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</si>
  <si>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</si>
  <si>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</si>
  <si>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</si>
  <si>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</si>
  <si>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</si>
  <si>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</si>
  <si>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</si>
  <si>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</si>
  <si>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</si>
  <si>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</si>
  <si>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</si>
  <si>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</si>
  <si>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</si>
  <si>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</si>
  <si>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</si>
  <si>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</si>
  <si>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</si>
  <si>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</si>
  <si>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</si>
  <si>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</si>
  <si>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</si>
  <si>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</si>
  <si>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</si>
  <si>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</si>
  <si>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</si>
  <si>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</si>
  <si>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</si>
  <si>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</si>
  <si>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</si>
  <si>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</si>
  <si>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</si>
  <si>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</si>
  <si>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</si>
  <si>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</si>
  <si>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</si>
  <si>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</si>
  <si>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</si>
  <si>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</si>
  <si>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</si>
  <si>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</si>
  <si>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</si>
  <si>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</si>
  <si>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</si>
  <si>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</si>
  <si>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</si>
  <si>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</si>
  <si>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</si>
  <si>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</si>
  <si>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</si>
  <si>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</si>
  <si>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</si>
  <si>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</si>
  <si>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</si>
  <si>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</si>
  <si>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</si>
  <si>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</si>
  <si>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</si>
  <si>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</si>
  <si>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</si>
  <si>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</si>
  <si>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</si>
  <si>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</si>
  <si>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</si>
  <si>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</si>
  <si>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</si>
  <si>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</si>
  <si>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</si>
  <si>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</si>
  <si>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</si>
  <si>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</si>
  <si>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</si>
  <si>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</si>
  <si>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</si>
  <si>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</si>
  <si>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</si>
  <si>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</si>
  <si>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</si>
  <si>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</si>
  <si>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</si>
  <si>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</si>
  <si>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</si>
  <si>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</si>
  <si>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</si>
  <si>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</si>
  <si>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</si>
  <si>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</si>
  <si>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</si>
  <si>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</si>
  <si>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</si>
  <si>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</si>
  <si>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</si>
  <si>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</si>
  <si>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</si>
  <si>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</si>
  <si>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</si>
  <si>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</si>
  <si>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</si>
  <si>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</si>
  <si>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</si>
  <si>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</si>
  <si>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</si>
  <si>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</si>
  <si>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</si>
  <si>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</si>
  <si>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</si>
  <si>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</si>
  <si>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</si>
  <si>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</si>
  <si>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</si>
  <si>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</si>
  <si>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</si>
  <si>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</si>
  <si>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</si>
  <si>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</si>
  <si>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</si>
  <si>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</si>
  <si>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</si>
  <si>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</si>
  <si>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</si>
  <si>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</si>
  <si>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</si>
  <si>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</si>
  <si>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</si>
  <si>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</si>
  <si>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</si>
  <si>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</si>
  <si>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</si>
  <si>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</si>
  <si>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</si>
  <si>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</si>
  <si>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</si>
  <si>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</si>
  <si>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</si>
  <si>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</si>
  <si>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</si>
  <si>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</si>
  <si>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</si>
  <si>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</si>
  <si>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</si>
  <si>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</si>
  <si>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</si>
  <si>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</si>
  <si>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</si>
  <si>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</si>
  <si>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</si>
  <si>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</si>
  <si>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</si>
  <si>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</si>
  <si>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</si>
  <si>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</si>
  <si>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</si>
  <si>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</si>
  <si>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</si>
  <si>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</si>
  <si>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</si>
  <si>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</si>
  <si>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</si>
  <si>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</si>
  <si>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</si>
  <si>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</si>
  <si>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</si>
  <si>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</si>
  <si>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</si>
  <si>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</si>
  <si>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</si>
  <si>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</si>
  <si>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</si>
  <si>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</si>
  <si>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</si>
  <si>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</si>
  <si>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</si>
  <si>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</si>
  <si>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</si>
  <si>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</si>
  <si>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</si>
  <si>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</si>
  <si>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</si>
  <si>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</si>
  <si>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</si>
  <si>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</si>
  <si>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</si>
  <si>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</si>
  <si>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</si>
  <si>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</si>
  <si>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</si>
  <si>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</si>
  <si>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</si>
  <si>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</si>
  <si>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</si>
  <si>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</si>
  <si>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</si>
  <si>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</si>
  <si>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</si>
  <si>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</si>
  <si>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</si>
  <si>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</si>
  <si>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</si>
  <si>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</si>
  <si>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</si>
  <si>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</si>
  <si>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</si>
  <si>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</si>
  <si>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</si>
  <si>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</si>
  <si>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</si>
  <si>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</si>
  <si>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</si>
  <si>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</si>
  <si>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</si>
  <si>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</si>
  <si>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</si>
  <si>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</si>
  <si>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</si>
  <si>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</si>
  <si>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</si>
  <si>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</si>
  <si>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</si>
  <si>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</si>
  <si>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</si>
  <si>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</si>
  <si>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</si>
  <si>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</si>
  <si>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</si>
  <si>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</si>
  <si>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</si>
  <si>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</si>
  <si>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</si>
  <si>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</si>
  <si>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</si>
  <si>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</si>
  <si>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</si>
  <si>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</si>
  <si>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</si>
  <si>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</si>
  <si>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</si>
  <si>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</si>
  <si>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</si>
  <si>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</si>
  <si>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</si>
  <si>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</si>
  <si>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</si>
  <si>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</si>
  <si>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</si>
  <si>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</si>
  <si>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</si>
  <si>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</si>
  <si>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</si>
  <si>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</si>
  <si>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</si>
  <si>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</si>
  <si>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</si>
  <si>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</si>
  <si>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</si>
  <si>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</si>
  <si>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</si>
  <si>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</si>
  <si>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</si>
  <si>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</si>
  <si>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</si>
  <si>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</si>
  <si>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</si>
  <si>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</si>
  <si>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</si>
  <si>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</si>
  <si>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</si>
  <si>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</si>
  <si>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</si>
  <si>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</si>
  <si>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</si>
  <si>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</si>
  <si>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</si>
  <si>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</si>
  <si>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</si>
  <si>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</si>
  <si>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</si>
  <si>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</si>
  <si>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</si>
  <si>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</si>
  <si>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</si>
  <si>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</si>
  <si>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</si>
  <si>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</si>
  <si>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</si>
  <si>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</si>
  <si>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</si>
  <si>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</si>
  <si>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</si>
  <si>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</si>
  <si>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</si>
  <si>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</si>
  <si>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</si>
  <si>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</si>
  <si>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</si>
  <si>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</si>
  <si>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</si>
  <si>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</si>
  <si>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</si>
  <si>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</si>
  <si>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</si>
  <si>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</si>
  <si>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</si>
  <si>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</si>
  <si>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</si>
  <si>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</si>
  <si>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</si>
  <si>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</si>
  <si>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</si>
  <si>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</si>
  <si>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</si>
  <si>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</si>
  <si>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</si>
  <si>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</si>
  <si>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</si>
  <si>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</si>
  <si>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</si>
  <si>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</si>
  <si>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</si>
  <si>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</si>
  <si>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</si>
  <si>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</si>
  <si>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</si>
  <si>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</si>
  <si>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</si>
  <si>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</si>
  <si>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</si>
  <si>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</si>
  <si>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</si>
  <si>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</si>
  <si>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</si>
  <si>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</si>
  <si>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</si>
  <si>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</si>
  <si>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</si>
  <si>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</si>
  <si>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</si>
  <si>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</si>
  <si>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</si>
  <si>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</si>
  <si>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</si>
  <si>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</si>
  <si>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</si>
  <si>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</si>
  <si>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</si>
  <si>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</si>
  <si>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</si>
  <si>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</si>
  <si>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</si>
  <si>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</si>
  <si>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</si>
  <si>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</si>
  <si>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</si>
  <si>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</si>
  <si>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</si>
  <si>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</si>
  <si>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</si>
  <si>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</si>
  <si>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</si>
  <si>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</si>
  <si>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</si>
  <si>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</si>
  <si>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</si>
  <si>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</si>
  <si>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</si>
  <si>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</si>
  <si>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</si>
  <si>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</si>
  <si>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</si>
  <si>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</si>
  <si>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</si>
  <si>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</si>
  <si>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</si>
  <si>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</si>
  <si>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</si>
  <si>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</si>
  <si>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</si>
  <si>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</si>
  <si>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</si>
  <si>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</si>
  <si>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</si>
  <si>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</si>
  <si>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</si>
  <si>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</si>
  <si>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</si>
  <si>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</si>
  <si>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</si>
  <si>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</si>
  <si>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</si>
  <si>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</si>
  <si>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</si>
  <si>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</si>
  <si>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</si>
  <si>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</si>
  <si>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</si>
  <si>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</si>
  <si>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</si>
  <si>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</si>
  <si>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</si>
  <si>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</si>
  <si>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</si>
  <si>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</si>
  <si>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</si>
  <si>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</si>
  <si>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</si>
  <si>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</si>
  <si>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</si>
  <si>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</si>
  <si>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</si>
  <si>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</si>
  <si>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</si>
  <si>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</si>
  <si>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</si>
  <si>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</si>
  <si>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</si>
  <si>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</si>
  <si>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</si>
  <si>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</si>
  <si>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</si>
  <si>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</si>
  <si>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</si>
  <si>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</si>
  <si>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</si>
  <si>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</si>
  <si>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</si>
  <si>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</si>
  <si>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</si>
  <si>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</si>
  <si>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</si>
  <si>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</si>
  <si>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</si>
  <si>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</si>
  <si>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</si>
  <si>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</si>
  <si>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</si>
  <si>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</si>
  <si>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</si>
  <si>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</si>
  <si>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</si>
  <si>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</si>
  <si>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</si>
  <si>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</si>
  <si>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</si>
  <si>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</si>
  <si>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</si>
  <si>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</si>
  <si>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</si>
  <si>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</si>
  <si>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</si>
  <si>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</si>
  <si>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</si>
  <si>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</si>
  <si>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</si>
  <si>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</si>
  <si>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</si>
  <si>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</si>
  <si>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</si>
  <si>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</si>
  <si>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</si>
  <si>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</si>
  <si>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</si>
  <si>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</si>
  <si>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</si>
  <si>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</si>
  <si>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</si>
  <si>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</si>
  <si>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</si>
  <si>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</si>
  <si>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</si>
  <si>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</si>
  <si>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</si>
  <si>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</si>
  <si>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</si>
  <si>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</si>
  <si>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</si>
  <si>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</si>
  <si>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</si>
  <si>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</si>
  <si>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</si>
  <si>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</si>
  <si>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</si>
  <si>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</si>
  <si>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</si>
  <si>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</si>
  <si>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</si>
  <si>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</si>
  <si>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</si>
  <si>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</si>
  <si>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</si>
  <si>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</si>
  <si>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</si>
  <si>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</si>
  <si>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</si>
  <si>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</si>
  <si>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</si>
  <si>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</si>
  <si>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</si>
  <si>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</si>
  <si>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</si>
  <si>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</si>
  <si>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</si>
  <si>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</si>
  <si>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</si>
  <si>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</si>
  <si>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</si>
  <si>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</si>
  <si>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</si>
  <si>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</si>
  <si>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</si>
  <si>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</si>
  <si>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</si>
  <si>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</si>
  <si>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</si>
  <si>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</si>
  <si>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</si>
  <si>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</si>
  <si>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</si>
  <si>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</si>
  <si>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</si>
  <si>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</si>
  <si>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</si>
  <si>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</si>
  <si>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</si>
  <si>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</si>
  <si>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</si>
  <si>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</si>
  <si>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</si>
  <si>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</si>
  <si>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</si>
  <si>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</si>
  <si>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</si>
  <si>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</si>
  <si>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</si>
  <si>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</si>
  <si>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</si>
  <si>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</si>
  <si>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</si>
  <si>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</si>
  <si>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</si>
  <si>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</si>
  <si>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</si>
  <si>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</si>
  <si>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</si>
  <si>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</si>
  <si>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</si>
  <si>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</si>
  <si>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</si>
  <si>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</si>
  <si>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</si>
  <si>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</si>
  <si>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</si>
  <si>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</si>
  <si>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</si>
  <si>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</si>
  <si>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</si>
  <si>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</si>
  <si>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</si>
  <si>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</si>
  <si>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</si>
  <si>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</si>
  <si>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</si>
  <si>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</si>
  <si>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</si>
  <si>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</si>
  <si>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</si>
  <si>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</si>
  <si>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</si>
  <si>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</si>
  <si>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</si>
  <si>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</si>
  <si>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</si>
  <si>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</si>
  <si>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</si>
  <si>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</si>
  <si>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</si>
  <si>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</si>
  <si>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</si>
  <si>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</si>
  <si>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</si>
  <si>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</si>
  <si>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</si>
  <si>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</si>
  <si>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</si>
  <si>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</si>
  <si>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</si>
  <si>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</si>
  <si>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</si>
  <si>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</si>
  <si>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</si>
  <si>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</si>
  <si>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</si>
  <si>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</si>
  <si>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</si>
  <si>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</si>
  <si>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</si>
  <si>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</si>
  <si>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</si>
  <si>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</si>
  <si>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</si>
  <si>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</si>
  <si>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</si>
  <si>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</si>
  <si>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</si>
  <si>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</si>
  <si>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</si>
  <si>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</si>
  <si>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</si>
  <si>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</si>
  <si>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</si>
  <si>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</si>
  <si>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</si>
  <si>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</si>
  <si>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</si>
  <si>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</si>
  <si>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</si>
  <si>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</si>
  <si>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</si>
  <si>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</si>
  <si>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</si>
  <si>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</si>
  <si>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</si>
  <si>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</si>
  <si>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</si>
  <si>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</si>
  <si>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</si>
  <si>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</si>
  <si>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</si>
  <si>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</si>
  <si>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</si>
  <si>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</si>
  <si>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</si>
  <si>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</si>
  <si>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</si>
  <si>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</si>
  <si>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</si>
  <si>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</si>
  <si>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</si>
  <si>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</si>
  <si>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</si>
  <si>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</si>
  <si>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</si>
  <si>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</si>
  <si>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</si>
  <si>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</si>
  <si>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</si>
  <si>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</si>
  <si>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</si>
  <si>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</si>
  <si>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</si>
  <si>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</si>
  <si>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</si>
  <si>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</si>
  <si>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</si>
  <si>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</si>
  <si>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</si>
  <si>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</si>
  <si>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</si>
  <si>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</si>
  <si>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</si>
  <si>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</si>
  <si>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</si>
  <si>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</si>
  <si>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</si>
  <si>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</si>
  <si>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</si>
  <si>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</si>
  <si>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</si>
  <si>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</si>
  <si>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</si>
  <si>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</si>
  <si>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</si>
  <si>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</si>
  <si>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</si>
  <si>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</si>
  <si>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</si>
  <si>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</si>
  <si>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</si>
  <si>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</si>
  <si>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</si>
  <si>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</si>
  <si>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</si>
  <si>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</si>
  <si>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</si>
  <si>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</si>
  <si>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</si>
  <si>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</si>
  <si>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</si>
  <si>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</si>
  <si>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</si>
  <si>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</si>
  <si>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</si>
  <si>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</si>
  <si>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</si>
  <si>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</si>
  <si>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</si>
  <si>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</si>
  <si>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</si>
  <si>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</si>
  <si>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</si>
  <si>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</si>
  <si>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</si>
  <si>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</si>
  <si>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</si>
  <si>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</si>
  <si>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</si>
  <si>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</si>
  <si>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</si>
  <si>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</si>
  <si>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</si>
  <si>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</si>
  <si>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</si>
  <si>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</si>
  <si>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</si>
  <si>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</si>
  <si>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</si>
  <si>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</si>
  <si>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</si>
  <si>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</si>
  <si>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</si>
  <si>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</si>
  <si>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</si>
  <si>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</si>
  <si>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</si>
  <si>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</si>
  <si>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</si>
  <si>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</si>
  <si>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</si>
  <si>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</si>
  <si>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</si>
  <si>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</si>
  <si>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</si>
  <si>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</si>
  <si>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</si>
  <si>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</si>
  <si>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</si>
  <si>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</si>
  <si>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</si>
  <si>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</si>
  <si>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</si>
  <si>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</si>
  <si>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</si>
  <si>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</si>
  <si>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</si>
  <si>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</si>
  <si>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</si>
  <si>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</si>
  <si>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</si>
  <si>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</si>
  <si>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</si>
  <si>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</si>
  <si>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</si>
  <si>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</si>
  <si>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</si>
  <si>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</si>
  <si>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</si>
  <si>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</si>
  <si>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</si>
  <si>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</si>
  <si>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</si>
  <si>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</si>
  <si>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</si>
  <si>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</si>
  <si>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</si>
  <si>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</si>
  <si>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</si>
  <si>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</si>
  <si>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</si>
  <si>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</si>
  <si>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</si>
  <si>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</si>
  <si>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</si>
  <si>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</si>
  <si>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</si>
  <si>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</si>
  <si>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</si>
  <si>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</si>
  <si>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</si>
  <si>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</si>
  <si>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</si>
  <si>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</si>
  <si>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</si>
  <si>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</si>
  <si>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</si>
  <si>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</si>
  <si>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</si>
  <si>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</si>
  <si>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</si>
  <si>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</si>
  <si>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</si>
  <si>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</si>
  <si>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</si>
  <si>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</si>
  <si>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</si>
  <si>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</si>
  <si>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</si>
  <si>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</si>
  <si>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</si>
  <si>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</si>
  <si>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</si>
  <si>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</si>
  <si>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</si>
  <si>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</si>
  <si>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</si>
  <si>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</si>
  <si>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</si>
  <si>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</si>
  <si>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</si>
  <si>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</si>
  <si>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</si>
  <si>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</si>
  <si>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</si>
  <si>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</si>
  <si>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</si>
  <si>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</si>
  <si>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</si>
  <si>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</si>
  <si>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</si>
  <si>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</si>
  <si>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</si>
  <si>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</si>
  <si>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</si>
  <si>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</si>
  <si>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</si>
  <si>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</si>
  <si>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</si>
  <si>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</si>
  <si>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</si>
  <si>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</si>
  <si>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</si>
  <si>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</si>
  <si>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</si>
  <si>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</si>
  <si>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</si>
  <si>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</si>
  <si>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</si>
  <si>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</si>
  <si>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</si>
  <si>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</si>
  <si>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</si>
  <si>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</si>
  <si>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</si>
  <si>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</si>
  <si>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</si>
  <si>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</si>
  <si>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</si>
  <si>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</si>
  <si>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</si>
  <si>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</si>
  <si>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</si>
  <si>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</si>
  <si>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</si>
  <si>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</si>
  <si>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</si>
  <si>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</si>
  <si>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</si>
  <si>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</si>
  <si>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</si>
  <si>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</si>
  <si>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</si>
  <si>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</si>
  <si>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</si>
  <si>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</si>
  <si>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</si>
  <si>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</si>
  <si>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</si>
  <si>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</si>
  <si>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</si>
  <si>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</si>
  <si>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</si>
  <si>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</si>
  <si>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</si>
  <si>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</si>
  <si>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</si>
  <si>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</si>
  <si>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</si>
  <si>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</si>
  <si>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</si>
  <si>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</si>
  <si>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</si>
  <si>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</si>
  <si>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</si>
  <si>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</si>
  <si>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</si>
  <si>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</si>
  <si>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</si>
  <si>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</si>
  <si>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</si>
  <si>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</si>
  <si>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</si>
  <si>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</si>
  <si>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</si>
  <si>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</si>
  <si>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</si>
  <si>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</si>
  <si>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</si>
  <si>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</si>
  <si>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</si>
  <si>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</si>
  <si>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</si>
  <si>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</si>
  <si>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</si>
  <si>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</si>
  <si>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</si>
  <si>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</si>
  <si>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</si>
  <si>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</si>
  <si>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</si>
  <si>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</si>
  <si>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</si>
  <si>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</si>
  <si>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</si>
  <si>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</si>
  <si>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</si>
  <si>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</si>
  <si>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</si>
  <si>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</si>
  <si>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</si>
  <si>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</si>
  <si>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</si>
  <si>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</si>
  <si>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</si>
  <si>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</si>
  <si>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</si>
  <si>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</si>
  <si>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</si>
  <si>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</si>
  <si>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</si>
  <si>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</si>
  <si>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</si>
  <si>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</si>
  <si>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</si>
  <si>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</si>
  <si>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</si>
  <si>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</si>
  <si>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</si>
  <si>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</si>
  <si>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</si>
  <si>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</si>
  <si>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</si>
  <si>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</si>
  <si>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</si>
  <si>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</si>
  <si>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</si>
  <si>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</si>
  <si>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</si>
  <si>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</si>
  <si>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</si>
  <si>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</si>
  <si>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</si>
  <si>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</si>
  <si>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</si>
  <si>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</si>
  <si>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</si>
  <si>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</si>
  <si>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</si>
  <si>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</si>
  <si>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</si>
  <si>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</si>
  <si>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</si>
  <si>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</si>
  <si>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</si>
  <si>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</si>
  <si>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</si>
  <si>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</si>
  <si>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</si>
  <si>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</si>
  <si>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</si>
  <si>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</si>
  <si>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</si>
  <si>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</si>
  <si>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</si>
  <si>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</si>
  <si>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</si>
  <si>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</si>
  <si>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</si>
  <si>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</si>
  <si>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</si>
  <si>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</si>
  <si>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</si>
  <si>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</si>
  <si>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</si>
  <si>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</si>
  <si>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</si>
  <si>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</si>
  <si>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</si>
  <si>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</si>
  <si>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</si>
  <si>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</si>
  <si>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</si>
  <si>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</si>
  <si>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</si>
  <si>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</si>
  <si>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</si>
  <si>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</si>
  <si>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</si>
  <si>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</si>
  <si>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</si>
  <si>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</si>
  <si>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</si>
  <si>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</si>
  <si>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</si>
  <si>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</si>
  <si>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</si>
  <si>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</si>
  <si>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</si>
  <si>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</si>
  <si>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</si>
  <si>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</si>
  <si>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</si>
  <si>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</si>
  <si>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</si>
  <si>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</si>
  <si>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</si>
  <si>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</si>
  <si>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</si>
  <si>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</si>
  <si>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</si>
  <si>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</si>
  <si>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</si>
  <si>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</si>
  <si>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</si>
  <si>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</si>
  <si>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</si>
  <si>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</si>
  <si>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</si>
  <si>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</si>
  <si>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</si>
  <si>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</si>
  <si>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</si>
  <si>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</si>
  <si>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</si>
  <si>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</si>
  <si>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</si>
  <si>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</si>
  <si>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</si>
  <si>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</si>
  <si>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</si>
  <si>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</si>
  <si>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</si>
  <si>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</si>
  <si>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</si>
  <si>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</si>
  <si>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</si>
  <si>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</si>
  <si>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</si>
  <si>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</si>
  <si>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</si>
  <si>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</si>
  <si>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</si>
  <si>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</si>
  <si>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</si>
  <si>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</si>
  <si>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</si>
  <si>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</si>
  <si>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</si>
  <si>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</si>
  <si>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</si>
  <si>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</si>
  <si>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</si>
  <si>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</si>
  <si>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</si>
  <si>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</si>
  <si>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</si>
  <si>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</si>
  <si>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</si>
  <si>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</si>
  <si>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</si>
  <si>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</si>
  <si>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</si>
  <si>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</si>
  <si>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</si>
  <si>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</si>
  <si>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</si>
  <si>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</si>
  <si>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</si>
  <si>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</si>
  <si>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</si>
  <si>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</si>
  <si>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</si>
  <si>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</si>
  <si>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</si>
  <si>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</si>
  <si>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</si>
  <si>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</si>
  <si>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</si>
  <si>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</si>
  <si>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</si>
  <si>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</si>
  <si>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</si>
  <si>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</si>
  <si>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</si>
  <si>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</si>
  <si>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</si>
  <si>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</si>
  <si>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</si>
  <si>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</si>
  <si>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</si>
  <si>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</si>
  <si>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</si>
  <si>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</si>
  <si>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</si>
  <si>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</si>
  <si>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</si>
  <si>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</si>
  <si>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</si>
  <si>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</si>
  <si>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</si>
  <si>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</si>
  <si>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</si>
  <si>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</si>
  <si>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</si>
  <si>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</si>
  <si>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</si>
  <si>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</si>
  <si>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</si>
  <si>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</si>
  <si>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</si>
  <si>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</si>
  <si>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</si>
  <si>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</si>
  <si>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</si>
  <si>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</si>
  <si>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</si>
  <si>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</si>
  <si>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</si>
  <si>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</si>
  <si>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</si>
  <si>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</si>
  <si>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</si>
  <si>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</si>
  <si>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</si>
  <si>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</si>
  <si>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</si>
  <si>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</si>
  <si>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</si>
  <si>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</si>
  <si>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</si>
  <si>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</si>
  <si>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</si>
  <si>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</si>
  <si>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</si>
  <si>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</si>
  <si>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</si>
  <si>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</si>
  <si>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</si>
  <si>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</si>
  <si>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</si>
  <si>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</si>
  <si>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</si>
  <si>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</si>
  <si>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</si>
  <si>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</si>
  <si>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</si>
  <si>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</si>
  <si>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</si>
  <si>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</si>
  <si>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</si>
  <si>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</si>
  <si>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</si>
  <si>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</si>
  <si>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</si>
  <si>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</si>
  <si>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</si>
  <si>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</si>
  <si>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</si>
  <si>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</si>
  <si>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</si>
  <si>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</si>
  <si>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</si>
  <si>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</si>
  <si>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</si>
  <si>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</si>
  <si>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</si>
  <si>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</si>
  <si>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</si>
  <si>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</si>
  <si>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</si>
  <si>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</si>
  <si>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</si>
  <si>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</si>
  <si>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</si>
  <si>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</si>
  <si>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</si>
  <si>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</si>
  <si>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</si>
  <si>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</si>
  <si>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</si>
  <si>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</si>
  <si>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</si>
  <si>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</si>
  <si>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</si>
  <si>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</si>
  <si>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</si>
  <si>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</si>
  <si>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</si>
  <si>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</si>
  <si>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</si>
  <si>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</si>
  <si>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</si>
  <si>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</si>
  <si>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</si>
  <si>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</si>
  <si>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</si>
  <si>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</si>
  <si>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</si>
  <si>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</si>
  <si>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</si>
  <si>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</si>
  <si>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</si>
  <si>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</si>
  <si>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</si>
  <si>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</si>
  <si>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</si>
  <si>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</si>
  <si>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</si>
  <si>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</si>
  <si>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</si>
  <si>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</si>
  <si>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</si>
  <si>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</si>
  <si>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</si>
  <si>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</si>
  <si>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</si>
  <si>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</si>
  <si>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</si>
  <si>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</si>
  <si>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</si>
  <si>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</si>
  <si>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</si>
  <si>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</si>
  <si>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</si>
  <si>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</si>
  <si>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</si>
  <si>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</si>
  <si>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</si>
  <si>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</si>
  <si>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</si>
  <si>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</si>
  <si>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</si>
  <si>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</si>
  <si>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</si>
  <si>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</si>
  <si>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</si>
  <si>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</si>
  <si>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</si>
  <si>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</si>
  <si>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</si>
  <si>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</si>
  <si>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</si>
  <si>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</si>
  <si>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</si>
  <si>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</si>
  <si>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</si>
  <si>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</si>
  <si>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</si>
  <si>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</si>
  <si>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</si>
  <si>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</si>
  <si>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</si>
  <si>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</si>
  <si>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</si>
  <si>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</si>
  <si>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</si>
  <si>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</si>
  <si>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</si>
  <si>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</si>
  <si>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</si>
  <si>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</si>
  <si>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</si>
  <si>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</si>
  <si>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</si>
  <si>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</si>
  <si>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</si>
  <si>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</si>
  <si>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</si>
  <si>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</si>
  <si>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</si>
  <si>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</si>
  <si>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</si>
  <si>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</si>
  <si>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</si>
  <si>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</si>
  <si>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</si>
  <si>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</si>
  <si>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</si>
  <si>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</si>
  <si>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</si>
  <si>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</si>
  <si>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</si>
  <si>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</si>
  <si>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</si>
  <si>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</si>
  <si>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</si>
  <si>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</si>
  <si>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</si>
  <si>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</si>
  <si>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</si>
  <si>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</si>
  <si>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</si>
  <si>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</si>
  <si>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</si>
  <si>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</si>
  <si>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</si>
  <si>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</si>
  <si>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</si>
  <si>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</si>
  <si>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</si>
  <si>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</si>
  <si>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</si>
  <si>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</si>
  <si>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</si>
  <si>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</si>
  <si>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</si>
  <si>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</si>
  <si>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</si>
  <si>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</si>
  <si>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</si>
  <si>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</si>
  <si>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</si>
  <si>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</si>
  <si>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</si>
  <si>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</si>
  <si>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</si>
  <si>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</si>
  <si>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</si>
  <si>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</si>
  <si>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</si>
  <si>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</si>
  <si>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</si>
  <si>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</si>
  <si>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</si>
  <si>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</si>
  <si>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</si>
  <si>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</si>
  <si>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</si>
  <si>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</si>
  <si>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</si>
  <si>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</si>
  <si>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</si>
  <si>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</si>
  <si>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</si>
  <si>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</si>
  <si>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</si>
  <si>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</si>
  <si>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</si>
  <si>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</si>
  <si>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</si>
  <si>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</si>
  <si>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</si>
  <si>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</si>
  <si>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</si>
  <si>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</si>
  <si>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</si>
  <si>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</si>
  <si>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</si>
  <si>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</si>
  <si>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</si>
  <si>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</si>
  <si>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</si>
  <si>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</si>
  <si>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</si>
  <si>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</si>
  <si>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</si>
  <si>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</si>
  <si>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</si>
  <si>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</si>
  <si>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</si>
  <si>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</si>
  <si>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</si>
  <si>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</si>
  <si>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</si>
  <si>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</si>
  <si>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</si>
  <si>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</si>
  <si>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</si>
  <si>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</si>
  <si>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</si>
  <si>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</si>
  <si>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</si>
  <si>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</si>
  <si>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</si>
  <si>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</si>
  <si>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</si>
  <si>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</si>
  <si>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</si>
  <si>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</si>
  <si>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</si>
  <si>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</si>
  <si>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</si>
  <si>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</si>
  <si>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</si>
  <si>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</si>
  <si>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</si>
  <si>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</si>
  <si>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</si>
  <si>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</si>
  <si>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</si>
  <si>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</si>
  <si>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</si>
  <si>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</si>
  <si>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</si>
  <si>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</si>
  <si>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</si>
  <si>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</si>
  <si>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</si>
  <si>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</si>
  <si>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</si>
  <si>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</si>
  <si>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</si>
  <si>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</si>
  <si>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</si>
  <si>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</si>
  <si>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</si>
  <si>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</si>
  <si>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</si>
  <si>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</si>
  <si>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</si>
  <si>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</si>
  <si>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</si>
  <si>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</si>
  <si>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</si>
  <si>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</si>
  <si>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</si>
  <si>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</si>
  <si>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</si>
  <si>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</si>
  <si>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</si>
  <si>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</si>
  <si>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</si>
  <si>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</si>
  <si>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</si>
  <si>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</si>
  <si>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</si>
  <si>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</si>
  <si>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</si>
  <si>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</si>
  <si>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</si>
  <si>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</si>
  <si>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</si>
  <si>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</si>
  <si>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</si>
  <si>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</si>
  <si>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</si>
  <si>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</si>
  <si>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</si>
  <si>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</si>
  <si>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</si>
  <si>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</si>
  <si>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</si>
  <si>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</si>
  <si>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</si>
  <si>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</si>
  <si>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</si>
  <si>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</si>
  <si>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</si>
  <si>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</si>
  <si>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</si>
  <si>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</si>
  <si>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</si>
  <si>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</si>
  <si>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</si>
  <si>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</si>
  <si>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</si>
  <si>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</si>
  <si>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</si>
  <si>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</si>
  <si>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</si>
  <si>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</si>
  <si>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</si>
  <si>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</si>
  <si>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</si>
  <si>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</si>
  <si>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</si>
  <si>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</si>
  <si>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</si>
  <si>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</si>
  <si>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</si>
  <si>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</si>
  <si>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</si>
  <si>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</si>
  <si>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</si>
  <si>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</si>
  <si>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</si>
  <si>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</si>
  <si>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</si>
  <si>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</si>
  <si>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</si>
  <si>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</si>
  <si>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</si>
  <si>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</si>
  <si>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</si>
  <si>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</si>
  <si>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</si>
  <si>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</si>
  <si>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</si>
  <si>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</si>
  <si>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</si>
  <si>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</si>
  <si>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</si>
  <si>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</si>
  <si>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</si>
  <si>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</si>
  <si>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</si>
  <si>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</si>
  <si>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</si>
  <si>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</si>
  <si>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</si>
  <si>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</si>
  <si>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</si>
  <si>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</si>
  <si>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</si>
  <si>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</si>
  <si>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</si>
  <si>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</si>
  <si>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</si>
  <si>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</si>
  <si>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</si>
  <si>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</si>
  <si>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</si>
  <si>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</si>
  <si>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</si>
  <si>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</si>
  <si>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</si>
  <si>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</si>
  <si>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</si>
  <si>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</si>
  <si>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</si>
  <si>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</si>
  <si>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</si>
  <si>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</si>
  <si>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</si>
  <si>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</si>
  <si>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</si>
  <si>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</si>
  <si>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</si>
  <si>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</si>
  <si>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</si>
  <si>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</si>
  <si>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</si>
  <si>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</si>
  <si>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</si>
  <si>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</si>
  <si>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</si>
  <si>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</si>
  <si>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</si>
  <si>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</si>
  <si>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</si>
  <si>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</si>
  <si>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</si>
  <si>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</si>
  <si>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</si>
  <si>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</si>
  <si>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</si>
  <si>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</si>
  <si>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</si>
  <si>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</si>
  <si>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</si>
  <si>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</si>
  <si>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</si>
  <si>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</si>
  <si>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</si>
  <si>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</si>
  <si>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</si>
  <si>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</si>
  <si>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</si>
  <si>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</si>
  <si>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</si>
  <si>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</si>
  <si>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</si>
  <si>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</si>
  <si>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</si>
  <si>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</si>
  <si>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</si>
  <si>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</si>
  <si>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</si>
  <si>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</si>
  <si>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</si>
  <si>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</si>
  <si>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</si>
  <si>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</si>
  <si>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</si>
  <si>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</si>
  <si>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</si>
  <si>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</si>
  <si>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</si>
  <si>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</si>
  <si>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</si>
  <si>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</si>
  <si>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</si>
  <si>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</si>
  <si>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</si>
  <si>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</si>
  <si>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</si>
  <si>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</si>
  <si>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</si>
  <si>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</si>
  <si>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</si>
  <si>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</si>
  <si>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</si>
  <si>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</si>
  <si>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</si>
  <si>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</si>
  <si>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</si>
  <si>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</si>
  <si>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</si>
  <si>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</si>
  <si>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</si>
  <si>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</si>
  <si>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</si>
  <si>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</si>
  <si>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</si>
  <si>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</si>
  <si>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</si>
  <si>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</si>
  <si>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</si>
  <si>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</si>
  <si>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</si>
  <si>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</si>
  <si>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</si>
  <si>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</si>
  <si>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</si>
  <si>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</si>
  <si>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</si>
  <si>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</si>
  <si>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</si>
  <si>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</si>
  <si>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</si>
  <si>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</si>
  <si>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</si>
  <si>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</si>
  <si>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</si>
  <si>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</si>
  <si>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</si>
  <si>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</si>
  <si>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</si>
  <si>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</si>
  <si>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</si>
  <si>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</si>
  <si>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</si>
  <si>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</si>
  <si>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</si>
  <si>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</si>
  <si>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</si>
  <si>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</si>
  <si>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</si>
  <si>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</si>
  <si>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</si>
  <si>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</si>
  <si>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</si>
  <si>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</si>
  <si>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</si>
  <si>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</si>
  <si>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</si>
  <si>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</si>
  <si>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</si>
  <si>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</si>
  <si>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</si>
  <si>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</si>
  <si>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</si>
  <si>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</si>
  <si>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</si>
  <si>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</si>
  <si>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</si>
  <si>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</si>
  <si>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</si>
  <si>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</si>
  <si>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</si>
  <si>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</si>
  <si>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</si>
  <si>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</si>
  <si>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</si>
  <si>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</si>
  <si>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</si>
  <si>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</si>
  <si>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</si>
  <si>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</si>
  <si>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</si>
  <si>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</si>
  <si>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</si>
  <si>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</si>
  <si>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</si>
  <si>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</si>
  <si>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</si>
  <si>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</si>
  <si>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</si>
  <si>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</si>
  <si>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</si>
  <si>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</si>
  <si>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</si>
  <si>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</si>
  <si>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</si>
  <si>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</si>
  <si>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</si>
  <si>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</si>
  <si>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</si>
  <si>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</si>
  <si>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</si>
  <si>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</si>
  <si>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</si>
  <si>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</si>
  <si>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</si>
  <si>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</si>
  <si>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</si>
  <si>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</si>
  <si>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</si>
  <si>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</si>
  <si>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</si>
  <si>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</si>
  <si>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</si>
  <si>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</si>
  <si>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</si>
  <si>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</si>
  <si>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</si>
  <si>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</si>
  <si>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</si>
  <si>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</si>
  <si>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</si>
  <si>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</si>
  <si>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</si>
  <si>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</si>
  <si>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</si>
  <si>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</si>
  <si>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</si>
  <si>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</si>
  <si>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</si>
  <si>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</si>
  <si>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</si>
  <si>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</si>
  <si>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</si>
  <si>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</si>
  <si>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</si>
  <si>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</si>
  <si>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</si>
  <si>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</si>
  <si>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</si>
  <si>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</si>
  <si>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</si>
  <si>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</si>
  <si>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</si>
  <si>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</si>
  <si>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</si>
  <si>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</si>
  <si>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</si>
  <si>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</si>
  <si>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</si>
  <si>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</si>
  <si>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</si>
  <si>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</si>
  <si>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</si>
  <si>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</si>
  <si>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</si>
  <si>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</si>
  <si>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</si>
  <si>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</si>
  <si>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</si>
  <si>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</si>
  <si>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</si>
  <si>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</si>
  <si>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</si>
  <si>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</si>
  <si>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</si>
  <si>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</si>
  <si>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</si>
  <si>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</si>
  <si>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</si>
  <si>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</si>
  <si>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</si>
  <si>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</si>
  <si>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</si>
  <si>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</si>
  <si>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</si>
  <si>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</si>
  <si>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</si>
  <si>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</si>
  <si>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</si>
  <si>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</si>
  <si>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</si>
  <si>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</si>
  <si>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</si>
  <si>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</si>
  <si>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</si>
  <si>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</si>
  <si>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</si>
  <si>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</si>
  <si>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</si>
  <si>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</si>
  <si>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</si>
  <si>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</si>
  <si>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</si>
  <si>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</si>
  <si>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</si>
  <si>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</si>
  <si>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</si>
  <si>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</si>
  <si>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</si>
  <si>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</si>
  <si>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</si>
  <si>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</si>
  <si>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</si>
  <si>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</si>
  <si>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</si>
  <si>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</si>
  <si>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</si>
  <si>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</si>
  <si>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</si>
  <si>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</si>
  <si>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</si>
  <si>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</si>
  <si>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</si>
  <si>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</si>
  <si>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</si>
  <si>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</si>
  <si>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</si>
  <si>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</si>
  <si>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</si>
  <si>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</si>
  <si>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</si>
  <si>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</si>
  <si>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</si>
  <si>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</si>
  <si>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</si>
  <si>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</si>
  <si>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</si>
  <si>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</si>
  <si>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</si>
  <si>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</si>
  <si>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</si>
  <si>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</si>
  <si>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</si>
  <si>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</si>
  <si>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</si>
  <si>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</si>
  <si>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</si>
  <si>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</si>
  <si>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</si>
  <si>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</si>
  <si>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</si>
  <si>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</si>
  <si>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</si>
  <si>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</si>
  <si>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</si>
  <si>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</si>
  <si>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</si>
  <si>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</si>
  <si>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</si>
  <si>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</si>
  <si>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</si>
  <si>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</si>
  <si>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</si>
  <si>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</si>
  <si>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</si>
  <si>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</si>
  <si>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</si>
  <si>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</si>
  <si>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</si>
  <si>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</si>
  <si>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</si>
  <si>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</si>
  <si>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</si>
  <si>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</si>
  <si>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</si>
  <si>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</si>
  <si>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</si>
  <si>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</si>
  <si>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</si>
  <si>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</si>
  <si>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</si>
  <si>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</si>
  <si>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</si>
  <si>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</si>
  <si>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</si>
  <si>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</si>
  <si>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</si>
  <si>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</si>
  <si>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</si>
  <si>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</si>
  <si>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</si>
  <si>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</si>
  <si>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</si>
  <si>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</si>
  <si>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</si>
  <si>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</si>
  <si>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</si>
  <si>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</si>
  <si>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</si>
  <si>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</si>
  <si>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</si>
  <si>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</si>
  <si>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</si>
  <si>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</si>
  <si>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</si>
  <si>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</si>
  <si>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</si>
  <si>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</si>
  <si>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</si>
  <si>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</si>
  <si>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</si>
  <si>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</si>
  <si>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</si>
  <si>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</si>
  <si>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</si>
  <si>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</si>
  <si>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</si>
  <si>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</si>
  <si>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</si>
  <si>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</si>
  <si>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</si>
  <si>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</si>
  <si>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</si>
  <si>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</si>
  <si>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</si>
  <si>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</si>
  <si>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</si>
  <si>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</si>
  <si>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</si>
  <si>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</si>
  <si>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</si>
  <si>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</si>
  <si>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</si>
  <si>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</si>
  <si>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</si>
  <si>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</si>
  <si>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</si>
  <si>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</si>
  <si>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</si>
  <si>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</si>
  <si>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</si>
  <si>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</si>
  <si>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</si>
  <si>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</si>
  <si>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</si>
  <si>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</si>
  <si>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</si>
  <si>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</si>
  <si>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</si>
  <si>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</si>
  <si>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</si>
  <si>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</si>
  <si>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</si>
  <si>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</si>
  <si>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</si>
  <si>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</si>
  <si>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</si>
  <si>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</si>
  <si>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</si>
  <si>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</si>
  <si>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</si>
  <si>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</si>
  <si>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</si>
  <si>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</si>
  <si>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</si>
  <si>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</si>
  <si>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</si>
  <si>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</si>
  <si>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</si>
  <si>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</si>
  <si>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</si>
  <si>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</si>
  <si>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</si>
  <si>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</si>
  <si>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</si>
  <si>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</si>
  <si>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</si>
  <si>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</si>
  <si>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</si>
  <si>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</si>
  <si>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</si>
  <si>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</si>
  <si>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</si>
  <si>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</si>
  <si>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</si>
  <si>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</si>
  <si>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</si>
  <si>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</si>
  <si>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</si>
  <si>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</si>
  <si>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</si>
  <si>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</si>
  <si>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</si>
  <si>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</si>
  <si>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</si>
  <si>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</si>
  <si>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</si>
  <si>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</si>
  <si>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</si>
  <si>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</si>
  <si>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</si>
  <si>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</si>
  <si>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</si>
  <si>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</si>
  <si>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</si>
  <si>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</si>
  <si>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</si>
  <si>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</si>
  <si>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</si>
  <si>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</si>
  <si>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</si>
  <si>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</si>
  <si>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</si>
  <si>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</si>
  <si>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</si>
  <si>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</si>
  <si>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</si>
  <si>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</si>
  <si>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</si>
  <si>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</si>
  <si>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</si>
  <si>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</si>
  <si>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</si>
  <si>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</si>
  <si>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</si>
  <si>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</si>
  <si>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</si>
  <si>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</si>
  <si>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</si>
  <si>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</si>
  <si>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</si>
  <si>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</si>
  <si>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</si>
  <si>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</si>
  <si>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</si>
  <si>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</si>
  <si>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</si>
  <si>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</si>
  <si>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</si>
  <si>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</si>
  <si>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</si>
  <si>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</si>
  <si>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</si>
  <si>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</si>
  <si>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</si>
  <si>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</si>
  <si>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</si>
  <si>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</si>
  <si>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</si>
  <si>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</si>
  <si>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</si>
  <si>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</si>
  <si>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</si>
  <si>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</si>
  <si>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</si>
  <si>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</si>
  <si>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</si>
  <si>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</si>
  <si>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</si>
  <si>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</si>
  <si>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</si>
  <si>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</si>
  <si>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</si>
  <si>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</si>
  <si>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</si>
  <si>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</si>
  <si>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</si>
  <si>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</si>
  <si>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</si>
  <si>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</si>
  <si>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</si>
  <si>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</si>
  <si>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</si>
  <si>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</si>
  <si>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</si>
  <si>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</si>
  <si>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</si>
  <si>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</si>
  <si>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</si>
  <si>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</si>
  <si>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</si>
  <si>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</si>
  <si>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</si>
  <si>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</si>
  <si>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</si>
  <si>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</si>
  <si>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</si>
  <si>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</si>
  <si>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</si>
  <si>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</si>
  <si>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</si>
  <si>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</si>
  <si>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</si>
  <si>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</si>
  <si>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</si>
  <si>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</si>
  <si>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</si>
  <si>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</si>
  <si>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</si>
  <si>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</si>
  <si>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</si>
  <si>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</si>
  <si>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</si>
  <si>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</si>
  <si>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</si>
  <si>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</si>
  <si>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</si>
  <si>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</si>
  <si>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</si>
  <si>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</si>
  <si>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</si>
  <si>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</si>
  <si>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</si>
  <si>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</si>
  <si>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</si>
  <si>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</si>
  <si>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</si>
  <si>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</si>
  <si>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</si>
  <si>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</si>
  <si>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</si>
  <si>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</si>
  <si>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</si>
  <si>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</si>
  <si>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</si>
  <si>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</si>
  <si>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</si>
  <si>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</si>
  <si>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</si>
  <si>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</si>
  <si>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</si>
  <si>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</si>
  <si>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</si>
  <si>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</si>
  <si>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</si>
  <si>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</si>
  <si>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</si>
  <si>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</si>
  <si>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</si>
  <si>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</si>
  <si>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</si>
  <si>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</si>
  <si>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</si>
  <si>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</si>
  <si>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</si>
  <si>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</si>
  <si>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</si>
  <si>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</si>
  <si>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</si>
  <si>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</si>
  <si>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</si>
  <si>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</si>
  <si>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</si>
  <si>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</si>
  <si>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</si>
  <si>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</si>
  <si>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</si>
  <si>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</si>
  <si>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</si>
  <si>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</si>
  <si>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</si>
  <si>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</si>
  <si>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</si>
  <si>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</si>
  <si>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</si>
  <si>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</si>
  <si>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</si>
  <si>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</si>
  <si>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</si>
  <si>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</si>
  <si>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</si>
  <si>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</si>
  <si>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</si>
  <si>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</si>
  <si>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</si>
  <si>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</si>
  <si>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</si>
  <si>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</si>
  <si>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</si>
  <si>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</si>
  <si>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</si>
  <si>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</si>
  <si>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</si>
  <si>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</si>
  <si>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</si>
  <si>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</si>
  <si>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</si>
  <si>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</si>
  <si>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</si>
  <si>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</si>
  <si>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</si>
  <si>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</si>
  <si>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</si>
  <si>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</si>
  <si>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</si>
  <si>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</si>
  <si>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</si>
  <si>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</si>
  <si>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</si>
  <si>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</si>
  <si>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</si>
  <si>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</si>
  <si>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</si>
  <si>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</si>
  <si>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</si>
  <si>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</si>
  <si>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</si>
  <si>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</si>
  <si>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</si>
  <si>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</si>
  <si>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</si>
  <si>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</si>
  <si>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</si>
  <si>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</si>
  <si>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</si>
  <si>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</si>
  <si>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</si>
  <si>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</si>
  <si>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</si>
  <si>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</si>
  <si>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</si>
  <si>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</si>
  <si>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</si>
  <si>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</si>
  <si>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</si>
  <si>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</si>
  <si>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</si>
  <si>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</si>
  <si>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</si>
  <si>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</si>
  <si>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</si>
  <si>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</si>
  <si>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</si>
  <si>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</si>
  <si>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</si>
  <si>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</si>
  <si>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</si>
  <si>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</si>
  <si>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</si>
  <si>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</si>
  <si>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</si>
  <si>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</si>
  <si>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</si>
  <si>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</si>
  <si>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</si>
  <si>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</si>
  <si>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</si>
  <si>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</si>
  <si>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</si>
  <si>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</si>
  <si>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</si>
  <si>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</si>
  <si>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</si>
  <si>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</si>
  <si>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</si>
  <si>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</si>
  <si>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</si>
  <si>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</si>
  <si>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</si>
  <si>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</si>
  <si>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</si>
  <si>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</si>
  <si>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</si>
  <si>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</si>
  <si>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</si>
  <si>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</si>
  <si>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</si>
  <si>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</si>
  <si>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</si>
  <si>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</si>
  <si>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</si>
  <si>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</si>
  <si>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</si>
  <si>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</si>
  <si>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</si>
  <si>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</si>
  <si>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</si>
  <si>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</si>
  <si>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</si>
  <si>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</si>
  <si>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</si>
  <si>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</si>
  <si>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</si>
  <si>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</si>
  <si>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</si>
  <si>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</si>
  <si>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</si>
  <si>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</si>
  <si>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</si>
  <si>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</si>
  <si>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</si>
  <si>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</si>
  <si>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</si>
  <si>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</si>
  <si>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</si>
  <si>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</si>
  <si>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</si>
  <si>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</si>
  <si>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</si>
  <si>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</si>
  <si>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</si>
  <si>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</si>
  <si>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</si>
  <si>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</si>
  <si>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</si>
  <si>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</si>
  <si>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</si>
  <si>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</si>
  <si>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</si>
  <si>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</si>
  <si>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</si>
  <si>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</si>
  <si>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</si>
  <si>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</si>
  <si>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</si>
  <si>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</si>
  <si>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</si>
  <si>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</si>
  <si>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</si>
  <si>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</si>
  <si>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</si>
  <si>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</si>
  <si>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</si>
  <si>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</si>
  <si>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</si>
  <si>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</si>
  <si>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</si>
  <si>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</si>
  <si>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</si>
  <si>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</si>
  <si>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</si>
  <si>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</si>
  <si>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</si>
  <si>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</si>
  <si>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</si>
  <si>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</si>
  <si>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</si>
  <si>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</si>
  <si>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</si>
  <si>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</si>
  <si>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</si>
  <si>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</si>
  <si>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</si>
  <si>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</si>
  <si>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</si>
  <si>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</si>
  <si>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</si>
  <si>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</si>
  <si>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</si>
  <si>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</si>
  <si>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</si>
  <si>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</si>
  <si>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</si>
  <si>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</si>
  <si>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</si>
  <si>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</si>
  <si>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</si>
  <si>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</si>
  <si>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</si>
  <si>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</si>
  <si>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</si>
  <si>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</si>
  <si>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</si>
  <si>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</si>
  <si>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</si>
  <si>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</si>
  <si>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</si>
  <si>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</si>
  <si>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</si>
  <si>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</si>
  <si>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</si>
  <si>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</si>
  <si>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</si>
  <si>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</si>
  <si>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</si>
  <si>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</si>
  <si>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</si>
  <si>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</si>
  <si>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</si>
  <si>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</si>
  <si>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</si>
  <si>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</si>
  <si>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</si>
  <si>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</si>
  <si>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</si>
  <si>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</si>
  <si>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</si>
  <si>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</si>
  <si>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</si>
  <si>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</si>
  <si>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</si>
  <si>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</si>
  <si>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</si>
  <si>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</si>
  <si>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</si>
  <si>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</si>
  <si>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</si>
  <si>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</si>
  <si>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</si>
  <si>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</si>
  <si>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</si>
  <si>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</si>
  <si>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</si>
  <si>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</si>
  <si>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</si>
  <si>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</si>
  <si>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</si>
  <si>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</si>
  <si>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</si>
  <si>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</si>
  <si>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</si>
  <si>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</si>
  <si>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</si>
  <si>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</si>
  <si>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</si>
  <si>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</si>
  <si>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</si>
  <si>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</si>
  <si>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</si>
  <si>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</si>
  <si>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</si>
  <si>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</si>
  <si>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</si>
  <si>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</si>
  <si>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</si>
  <si>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</si>
  <si>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</si>
  <si>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</si>
  <si>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</si>
  <si>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</si>
  <si>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</si>
  <si>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</si>
  <si>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</si>
  <si>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</si>
  <si>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</si>
  <si>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</si>
  <si>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</si>
  <si>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</si>
  <si>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</si>
  <si>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</si>
  <si>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</si>
  <si>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</si>
  <si>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</si>
  <si>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</si>
  <si>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</si>
  <si>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</si>
  <si>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</si>
  <si>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</si>
  <si>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</si>
  <si>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</si>
  <si>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</si>
  <si>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</si>
  <si>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</si>
  <si>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</si>
  <si>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</si>
  <si>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</si>
  <si>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</si>
  <si>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</si>
  <si>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</si>
  <si>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</si>
  <si>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</si>
  <si>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</si>
  <si>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</si>
  <si>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</si>
  <si>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</si>
  <si>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</si>
  <si>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</si>
  <si>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</si>
  <si>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</si>
  <si>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</si>
  <si>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</si>
  <si>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</si>
  <si>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</si>
  <si>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</si>
  <si>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</si>
  <si>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</si>
  <si>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</si>
  <si>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</si>
  <si>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</si>
  <si>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</si>
  <si>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</si>
  <si>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</si>
  <si>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</si>
  <si>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</si>
  <si>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</si>
  <si>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</si>
  <si>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</si>
  <si>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</si>
  <si>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</si>
  <si>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</si>
  <si>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</si>
  <si>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</si>
  <si>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</si>
  <si>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</si>
  <si>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</si>
  <si>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</si>
  <si>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</si>
  <si>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</si>
  <si>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</si>
  <si>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</si>
  <si>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</si>
  <si>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</si>
  <si>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</si>
  <si>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</si>
  <si>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</si>
  <si>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</si>
  <si>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</si>
  <si>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</si>
  <si>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</si>
  <si>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</si>
  <si>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</si>
  <si>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</si>
  <si>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</si>
  <si>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</si>
  <si>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</si>
  <si>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</si>
  <si>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</si>
  <si>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</si>
  <si>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</si>
  <si>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</si>
  <si>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</si>
  <si>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</si>
  <si>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</si>
  <si>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</si>
  <si>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</si>
  <si>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</si>
  <si>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</si>
  <si>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</si>
  <si>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</si>
  <si>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</si>
  <si>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</si>
  <si>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</si>
  <si>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</si>
  <si>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</si>
  <si>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</si>
  <si>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</si>
  <si>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</si>
  <si>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</si>
  <si>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</si>
  <si>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</si>
  <si>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</si>
  <si>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</si>
  <si>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</si>
  <si>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</si>
  <si>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</si>
  <si>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</si>
  <si>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</si>
  <si>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</si>
  <si>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</si>
  <si>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</si>
  <si>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</si>
  <si>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</si>
  <si>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</si>
  <si>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</si>
  <si>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</si>
  <si>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</si>
  <si>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</si>
  <si>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</si>
  <si>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</si>
  <si>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</si>
  <si>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</si>
  <si>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</si>
  <si>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</si>
  <si>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</si>
  <si>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</si>
  <si>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</si>
  <si>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</si>
  <si>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</si>
  <si>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</si>
  <si>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</si>
  <si>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</si>
  <si>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</si>
  <si>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</si>
  <si>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</si>
  <si>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</si>
  <si>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</si>
  <si>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</si>
  <si>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</si>
  <si>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</si>
  <si>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</si>
  <si>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</si>
  <si>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</si>
  <si>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</si>
  <si>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</si>
  <si>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</si>
  <si>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</si>
  <si>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</si>
  <si>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</si>
  <si>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</si>
  <si>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</si>
  <si>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</si>
  <si>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</si>
  <si>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</si>
  <si>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</si>
  <si>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</si>
  <si>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</si>
  <si>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</si>
  <si>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</si>
  <si>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</si>
  <si>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</si>
  <si>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</si>
  <si>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</si>
  <si>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</si>
  <si>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</si>
  <si>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</si>
  <si>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</si>
  <si>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</si>
  <si>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</si>
  <si>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</si>
  <si>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</si>
  <si>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</si>
  <si>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</si>
  <si>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</si>
  <si>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</si>
  <si>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</si>
  <si>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</si>
  <si>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</si>
  <si>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</si>
  <si>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</si>
  <si>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</si>
  <si>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</si>
  <si>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</si>
  <si>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</si>
  <si>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</si>
  <si>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</si>
  <si>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</si>
  <si>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</si>
  <si>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</si>
  <si>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</si>
  <si>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</si>
  <si>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</si>
  <si>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</si>
  <si>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</si>
  <si>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</si>
  <si>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</si>
  <si>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</si>
  <si>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</si>
  <si>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</si>
  <si>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</si>
  <si>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</si>
  <si>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</si>
  <si>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</si>
  <si>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</si>
  <si>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</si>
  <si>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</si>
  <si>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</si>
  <si>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</si>
  <si>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</si>
  <si>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</si>
  <si>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</si>
  <si>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</si>
  <si>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</si>
  <si>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</si>
  <si>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</si>
  <si>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</si>
  <si>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</si>
  <si>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</si>
  <si>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</si>
  <si>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</si>
  <si>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</si>
  <si>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</si>
  <si>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</si>
  <si>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</si>
  <si>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</si>
  <si>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</si>
  <si>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</si>
  <si>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</si>
  <si>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</si>
  <si>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</si>
  <si>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</si>
  <si>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</si>
  <si>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</si>
  <si>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</si>
  <si>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</si>
  <si>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</si>
  <si>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</si>
  <si>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</si>
  <si>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</si>
  <si>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</si>
  <si>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</si>
  <si>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</si>
  <si>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</si>
  <si>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</si>
  <si>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</si>
  <si>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</si>
  <si>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</si>
  <si>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</si>
  <si>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</si>
  <si>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</si>
  <si>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</si>
  <si>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</si>
  <si>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</si>
  <si>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</si>
  <si>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</si>
  <si>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</si>
  <si>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</si>
  <si>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</si>
  <si>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</si>
  <si>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</si>
  <si>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</si>
  <si>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</si>
  <si>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</si>
  <si>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</si>
  <si>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</si>
  <si>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</si>
  <si>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</si>
  <si>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</si>
  <si>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</si>
  <si>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</si>
  <si>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</si>
  <si>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</si>
  <si>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</si>
  <si>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</si>
  <si>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</si>
  <si>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</si>
  <si>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</si>
  <si>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</si>
  <si>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</si>
  <si>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</si>
  <si>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</si>
  <si>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</si>
  <si>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</si>
  <si>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</si>
  <si>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</si>
  <si>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</si>
  <si>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</si>
  <si>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</si>
  <si>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</si>
  <si>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</si>
  <si>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</si>
  <si>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</si>
  <si>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</si>
  <si>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</si>
  <si>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</si>
  <si>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</si>
  <si>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</si>
  <si>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</si>
  <si>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</si>
  <si>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</si>
  <si>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</si>
  <si>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</si>
  <si>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</si>
  <si>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</si>
  <si>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</si>
  <si>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</si>
  <si>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</si>
  <si>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</si>
  <si>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</si>
  <si>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</si>
  <si>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</si>
  <si>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</si>
  <si>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</si>
  <si>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</si>
  <si>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</si>
  <si>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</si>
  <si>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</si>
  <si>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</si>
  <si>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</si>
  <si>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</si>
  <si>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</si>
  <si>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</si>
  <si>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</si>
  <si>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</si>
  <si>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</si>
  <si>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</si>
  <si>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</si>
  <si>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</si>
  <si>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</si>
  <si>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</si>
  <si>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</si>
  <si>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</si>
  <si>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</si>
  <si>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</si>
  <si>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</si>
  <si>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</si>
  <si>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</si>
  <si>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</si>
  <si>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</si>
  <si>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</si>
  <si>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</si>
  <si>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</si>
  <si>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</si>
  <si>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</si>
  <si>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</si>
  <si>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</si>
  <si>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</si>
  <si>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</si>
  <si>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</si>
  <si>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</si>
  <si>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</si>
  <si>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</si>
  <si>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</si>
  <si>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</si>
  <si>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</si>
  <si>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</si>
  <si>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</si>
  <si>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</si>
  <si>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</si>
  <si>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</si>
  <si>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</si>
  <si>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</si>
  <si>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</si>
  <si>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</si>
  <si>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</si>
  <si>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</si>
  <si>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</si>
  <si>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</si>
  <si>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</si>
  <si>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</si>
  <si>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</si>
  <si>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</si>
  <si>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</si>
  <si>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</si>
  <si>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</si>
  <si>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</si>
  <si>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</si>
  <si>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</si>
  <si>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</si>
  <si>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</si>
  <si>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</si>
  <si>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</si>
  <si>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</si>
  <si>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</si>
  <si>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</si>
  <si>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</si>
  <si>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</si>
  <si>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</si>
  <si>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</si>
  <si>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</si>
  <si>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</si>
  <si>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</si>
  <si>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</si>
  <si>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</si>
  <si>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</si>
  <si>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</si>
  <si>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</si>
  <si>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</si>
  <si>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</si>
  <si>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</si>
  <si>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</si>
  <si>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</si>
  <si>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</si>
  <si>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</si>
  <si>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</si>
  <si>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</si>
  <si>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</si>
  <si>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</si>
  <si>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</si>
  <si>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</si>
  <si>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</si>
  <si>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</si>
  <si>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</si>
  <si>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</si>
  <si>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</si>
  <si>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</si>
  <si>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</si>
  <si>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</si>
  <si>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</si>
  <si>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</si>
  <si>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</si>
  <si>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</si>
  <si>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</si>
  <si>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</si>
  <si>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</si>
  <si>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</si>
  <si>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</si>
  <si>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</si>
  <si>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</si>
  <si>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</si>
  <si>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</si>
  <si>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</si>
  <si>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</si>
  <si>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</si>
  <si>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</si>
  <si>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</si>
  <si>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</si>
  <si>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</si>
  <si>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</si>
  <si>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</si>
  <si>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</si>
  <si>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</si>
  <si>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</si>
  <si>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</si>
  <si>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</si>
  <si>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</si>
  <si>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</si>
  <si>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</si>
  <si>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</si>
  <si>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</si>
  <si>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</si>
  <si>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</si>
  <si>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</si>
  <si>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</si>
  <si>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</si>
  <si>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</si>
  <si>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</si>
  <si>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</si>
  <si>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</si>
  <si>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</si>
  <si>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</si>
  <si>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</si>
  <si>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</si>
  <si>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</si>
  <si>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</si>
  <si>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</si>
  <si>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</si>
  <si>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</si>
  <si>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</si>
  <si>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</si>
  <si>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</si>
  <si>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</si>
  <si>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</si>
  <si>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</si>
  <si>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</si>
  <si>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</si>
  <si>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</si>
  <si>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</si>
  <si>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</si>
  <si>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</si>
  <si>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</si>
  <si>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</si>
  <si>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</si>
  <si>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</si>
  <si>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</si>
  <si>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</si>
  <si>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</si>
  <si>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</si>
  <si>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</si>
  <si>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</si>
  <si>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</si>
  <si>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</si>
  <si>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</si>
  <si>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</si>
  <si>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</si>
  <si>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</si>
  <si>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</si>
  <si>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</si>
  <si>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</si>
  <si>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</si>
  <si>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</si>
  <si>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</si>
  <si>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</si>
  <si>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</si>
  <si>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</si>
  <si>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</si>
  <si>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</si>
  <si>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</si>
  <si>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</si>
  <si>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</si>
  <si>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</si>
  <si>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</si>
  <si>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</si>
  <si>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</si>
  <si>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</si>
  <si>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</si>
  <si>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</si>
  <si>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</si>
  <si>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</si>
  <si>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</si>
  <si>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</si>
  <si>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</si>
  <si>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</si>
  <si>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</si>
  <si>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</si>
  <si>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</si>
  <si>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</si>
  <si>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</si>
  <si>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</si>
  <si>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</si>
  <si>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</si>
  <si>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</si>
  <si>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</si>
  <si>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</si>
  <si>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</si>
  <si>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</si>
  <si>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</si>
  <si>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</si>
  <si>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</si>
  <si>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</si>
  <si>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</si>
  <si>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</si>
  <si>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</si>
  <si>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</si>
  <si>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</si>
  <si>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</si>
  <si>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</si>
  <si>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</si>
  <si>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</si>
  <si>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</si>
  <si>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</si>
  <si>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</si>
  <si>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</si>
  <si>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</si>
  <si>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</si>
  <si>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</si>
  <si>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</si>
  <si>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</si>
  <si>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</si>
  <si>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</si>
  <si>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</si>
  <si>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</si>
  <si>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</si>
  <si>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</si>
  <si>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</si>
  <si>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</si>
  <si>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</si>
  <si>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</si>
  <si>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</si>
  <si>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</si>
  <si>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</si>
  <si>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</si>
  <si>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</si>
  <si>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</si>
  <si>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</si>
  <si>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</si>
  <si>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</si>
  <si>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</si>
  <si>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</si>
  <si>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</si>
  <si>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</si>
  <si>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</si>
  <si>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</si>
  <si>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</si>
  <si>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</si>
  <si>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</si>
  <si>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</si>
  <si>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</si>
  <si>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</si>
  <si>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</si>
  <si>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</si>
  <si>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</si>
  <si>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</si>
  <si>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</si>
  <si>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</si>
  <si>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</si>
  <si>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</si>
  <si>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</si>
  <si>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</si>
  <si>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</si>
  <si>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</si>
  <si>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</si>
  <si>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</si>
  <si>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</si>
  <si>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</si>
  <si>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</si>
  <si>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</si>
  <si>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</si>
  <si>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</si>
  <si>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</si>
  <si>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</si>
  <si>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</si>
  <si>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</si>
  <si>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</si>
  <si>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</si>
  <si>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</si>
  <si>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</si>
  <si>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</si>
  <si>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</si>
  <si>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</si>
  <si>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</si>
  <si>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</si>
  <si>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</si>
  <si>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</si>
  <si>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</si>
  <si>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</si>
  <si>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</si>
  <si>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</si>
  <si>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</si>
  <si>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</si>
  <si>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</si>
  <si>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</si>
  <si>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</si>
  <si>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</si>
  <si>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</si>
  <si>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</si>
  <si>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</si>
  <si>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</si>
  <si>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</si>
  <si>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</si>
  <si>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</si>
  <si>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</si>
  <si>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</si>
  <si>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</si>
  <si>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</si>
  <si>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</si>
  <si>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</si>
  <si>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</si>
  <si>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</si>
  <si>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</si>
  <si>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</si>
  <si>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</si>
  <si>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</si>
  <si>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</si>
  <si>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</si>
  <si>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</si>
  <si>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</si>
  <si>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</si>
  <si>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</si>
  <si>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</si>
  <si>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</si>
  <si>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</si>
  <si>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</si>
  <si>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</si>
  <si>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</si>
  <si>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</si>
  <si>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</si>
  <si>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</si>
  <si>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</si>
  <si>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</si>
  <si>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</si>
  <si>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</si>
  <si>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</si>
  <si>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</si>
  <si>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</si>
  <si>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</si>
  <si>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</si>
  <si>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</si>
  <si>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</si>
  <si>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</si>
  <si>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</si>
  <si>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</si>
  <si>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</si>
  <si>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</si>
  <si>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</si>
  <si>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</si>
  <si>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</si>
  <si>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</si>
  <si>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</si>
  <si>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</si>
  <si>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</si>
  <si>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</si>
  <si>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</si>
  <si>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</si>
  <si>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</si>
  <si>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</si>
  <si>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</si>
  <si>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</si>
  <si>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</si>
  <si>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</si>
  <si>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</si>
  <si>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</si>
  <si>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</si>
  <si>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</si>
  <si>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</si>
  <si>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</si>
  <si>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</si>
  <si>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</si>
  <si>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</si>
  <si>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</si>
  <si>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</si>
  <si>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</si>
  <si>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</si>
  <si>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</si>
  <si>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</si>
  <si>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</si>
  <si>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</si>
  <si>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</si>
  <si>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</si>
  <si>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</si>
  <si>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</si>
  <si>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</si>
  <si>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</si>
  <si>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</si>
  <si>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</si>
  <si>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</si>
  <si>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</si>
  <si>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</si>
  <si>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</si>
  <si>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</si>
  <si>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</si>
  <si>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</si>
  <si>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</si>
  <si>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</si>
  <si>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</si>
  <si>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</si>
  <si>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</si>
  <si>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</si>
  <si>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</si>
  <si>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</si>
  <si>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</si>
  <si>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</si>
  <si>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</si>
  <si>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</si>
  <si>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</si>
  <si>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</si>
  <si>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</si>
  <si>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</si>
  <si>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</si>
  <si>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</si>
  <si>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</si>
  <si>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</si>
  <si>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</si>
  <si>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</si>
  <si>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</si>
  <si>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</si>
  <si>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</si>
  <si>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</si>
  <si>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</si>
  <si>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</si>
  <si>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</si>
  <si>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</si>
  <si>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</si>
  <si>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</si>
  <si>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</si>
  <si>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</si>
  <si>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</si>
  <si>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</si>
  <si>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</si>
  <si>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</si>
  <si>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</si>
  <si>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</si>
  <si>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</si>
  <si>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</si>
  <si>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</si>
  <si>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</si>
  <si>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</si>
  <si>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</si>
  <si>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</si>
  <si>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</si>
  <si>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</si>
  <si>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</si>
  <si>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</si>
  <si>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</si>
  <si>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</si>
  <si>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</si>
  <si>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</si>
  <si>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</si>
  <si>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</si>
  <si>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</si>
  <si>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</si>
  <si>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</si>
  <si>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</si>
  <si>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</si>
  <si>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</si>
  <si>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</si>
  <si>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</si>
  <si>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</si>
  <si>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</si>
  <si>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</si>
  <si>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</si>
  <si>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</si>
  <si>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</si>
  <si>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</si>
  <si>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</si>
  <si>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</si>
  <si>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</si>
  <si>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</si>
  <si>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</si>
  <si>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</si>
  <si>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</si>
  <si>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</si>
  <si>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</si>
  <si>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</si>
  <si>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</si>
  <si>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</si>
  <si>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</si>
  <si>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</si>
  <si>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</si>
  <si>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</si>
  <si>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</si>
  <si>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</si>
  <si>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</si>
  <si>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</si>
  <si>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</si>
  <si>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</si>
  <si>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</si>
  <si>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</si>
  <si>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</si>
  <si>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</si>
  <si>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</si>
  <si>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</si>
  <si>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</si>
  <si>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</si>
  <si>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</si>
  <si>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</si>
  <si>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</si>
  <si>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</si>
  <si>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</si>
  <si>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</si>
  <si>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</si>
  <si>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</si>
  <si>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</si>
  <si>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</si>
  <si>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</si>
  <si>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</si>
  <si>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</si>
  <si>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</si>
  <si>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</si>
  <si>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</si>
  <si>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</si>
  <si>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</si>
  <si>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</si>
  <si>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</si>
  <si>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</si>
  <si>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</si>
  <si>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</si>
  <si>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</si>
  <si>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</si>
  <si>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</si>
  <si>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</si>
  <si>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</si>
  <si>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</si>
  <si>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</si>
  <si>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</si>
  <si>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</si>
  <si>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</si>
  <si>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</si>
  <si>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</si>
  <si>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</si>
  <si>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</si>
  <si>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</si>
  <si>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</si>
  <si>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</si>
  <si>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</si>
  <si>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</si>
  <si>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</si>
  <si>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</si>
  <si>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</si>
  <si>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</si>
  <si>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</si>
  <si>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</si>
  <si>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</si>
  <si>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</si>
  <si>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</si>
  <si>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</si>
  <si>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</si>
  <si>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</si>
  <si>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</si>
  <si>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</si>
  <si>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</si>
  <si>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</si>
  <si>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</si>
  <si>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</si>
  <si>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</si>
  <si>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</si>
  <si>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</si>
  <si>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</si>
  <si>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</si>
  <si>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</si>
  <si>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</si>
  <si>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</si>
  <si>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</si>
  <si>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</si>
  <si>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</si>
  <si>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</si>
  <si>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</si>
  <si>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</si>
  <si>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</si>
  <si>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</si>
  <si>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</si>
  <si>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</si>
  <si>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</si>
  <si>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</si>
  <si>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</si>
  <si>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</si>
  <si>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</si>
  <si>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</si>
  <si>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</si>
  <si>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</si>
  <si>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</si>
  <si>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</si>
  <si>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</si>
  <si>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</si>
  <si>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</si>
  <si>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</si>
  <si>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</si>
  <si>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</si>
  <si>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</si>
  <si>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</si>
  <si>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</si>
  <si>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</si>
  <si>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</si>
  <si>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</si>
  <si>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</si>
  <si>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</si>
  <si>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</si>
  <si>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</si>
  <si>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</si>
  <si>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</si>
  <si>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</si>
  <si>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</si>
  <si>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</si>
  <si>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</si>
  <si>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</si>
  <si>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</si>
  <si>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</si>
  <si>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</si>
  <si>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</si>
  <si>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</si>
  <si>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</si>
  <si>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</si>
  <si>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</si>
  <si>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</si>
  <si>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</si>
  <si>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</si>
  <si>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</si>
  <si>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</si>
  <si>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</si>
  <si>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</si>
  <si>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</si>
  <si>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</si>
  <si>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</si>
  <si>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</si>
  <si>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</si>
  <si>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</si>
  <si>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</si>
  <si>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</si>
  <si>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</si>
  <si>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</si>
  <si>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</si>
  <si>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</si>
  <si>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</si>
  <si>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</si>
  <si>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</si>
  <si>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</si>
  <si>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</si>
  <si>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</si>
  <si>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</si>
  <si>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</si>
  <si>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</si>
  <si>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</si>
  <si>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</si>
  <si>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</si>
  <si>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</si>
  <si>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</si>
  <si>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</si>
  <si>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</si>
  <si>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</si>
  <si>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</si>
  <si>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</si>
  <si>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</si>
  <si>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</si>
  <si>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</si>
  <si>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</si>
  <si>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</si>
  <si>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</si>
  <si>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</si>
  <si>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</si>
  <si>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</si>
  <si>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</si>
  <si>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</si>
  <si>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</si>
  <si>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</si>
  <si>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</si>
  <si>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</si>
  <si>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</si>
  <si>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</si>
  <si>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</si>
  <si>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</si>
  <si>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</si>
  <si>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</si>
  <si>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</si>
  <si>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</si>
  <si>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</si>
  <si>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</si>
  <si>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</si>
  <si>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</si>
  <si>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</si>
  <si>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</si>
  <si>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</si>
  <si>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</si>
  <si>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</si>
  <si>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</si>
  <si>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</si>
  <si>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</si>
  <si>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</si>
  <si>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</si>
  <si>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</si>
  <si>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</si>
  <si>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</si>
  <si>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</si>
  <si>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</si>
  <si>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</si>
  <si>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</si>
  <si>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</si>
  <si>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</si>
  <si>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</si>
  <si>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</si>
  <si>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</si>
  <si>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</si>
  <si>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</si>
  <si>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</si>
  <si>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</si>
  <si>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</si>
  <si>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</si>
  <si>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</si>
  <si>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</si>
  <si>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</si>
  <si>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</si>
  <si>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</si>
  <si>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</si>
  <si>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</si>
  <si>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</si>
  <si>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</si>
  <si>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</si>
  <si>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</si>
  <si>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</si>
  <si>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</si>
  <si>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</si>
  <si>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</si>
  <si>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</si>
  <si>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</si>
  <si>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</si>
  <si>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</si>
  <si>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</si>
  <si>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</si>
  <si>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</si>
  <si>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</si>
  <si>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</si>
  <si>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</si>
  <si>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</si>
  <si>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</si>
  <si>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</si>
  <si>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</si>
  <si>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</si>
  <si>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</si>
  <si>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</si>
  <si>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</si>
  <si>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</si>
  <si>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</si>
  <si>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</si>
  <si>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</si>
  <si>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</si>
  <si>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</si>
  <si>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</si>
  <si>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</si>
  <si>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</si>
  <si>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</si>
  <si>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</si>
  <si>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</si>
  <si>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</si>
  <si>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</si>
  <si>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</si>
  <si>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</si>
  <si>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</si>
  <si>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</si>
  <si>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</si>
  <si>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</si>
  <si>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</si>
  <si>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</si>
  <si>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</si>
  <si>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</si>
  <si>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</si>
  <si>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</si>
  <si>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</si>
  <si>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</si>
  <si>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</si>
  <si>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</si>
  <si>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</si>
  <si>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</si>
  <si>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</si>
  <si>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</si>
  <si>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</si>
  <si>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</si>
  <si>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</si>
  <si>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</si>
  <si>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</si>
  <si>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</si>
  <si>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</si>
  <si>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</si>
  <si>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</si>
  <si>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</si>
  <si>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</si>
  <si>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</si>
  <si>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</si>
  <si>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</si>
  <si>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</si>
  <si>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</si>
  <si>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</si>
  <si>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</si>
  <si>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</si>
  <si>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</si>
  <si>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</si>
  <si>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</si>
  <si>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</si>
  <si>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</si>
  <si>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</si>
  <si>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</si>
  <si>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</si>
  <si>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</si>
  <si>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</si>
  <si>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</si>
  <si>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</si>
  <si>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</si>
  <si>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</si>
  <si>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</si>
  <si>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</si>
  <si>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</si>
  <si>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</si>
  <si>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</si>
  <si>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</si>
  <si>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</si>
  <si>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</si>
  <si>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</si>
  <si>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</si>
  <si>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</si>
  <si>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</si>
  <si>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</si>
  <si>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</si>
  <si>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</si>
  <si>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</si>
  <si>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</si>
  <si>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</si>
  <si>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</si>
  <si>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</si>
  <si>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</si>
  <si>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</si>
  <si>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</si>
  <si>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</si>
  <si>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</si>
  <si>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</si>
  <si>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</si>
  <si>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</si>
  <si>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</si>
  <si>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</si>
  <si>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</si>
  <si>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</si>
  <si>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</si>
  <si>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</si>
  <si>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</si>
  <si>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</si>
  <si>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</si>
  <si>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</si>
  <si>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</si>
  <si>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</si>
  <si>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</si>
  <si>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</si>
  <si>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</si>
  <si>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</si>
  <si>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</si>
  <si>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</si>
  <si>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</si>
  <si>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</si>
  <si>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</si>
  <si>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</si>
  <si>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</si>
  <si>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</si>
  <si>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</si>
  <si>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</si>
  <si>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</si>
  <si>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</si>
  <si>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</si>
  <si>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</si>
  <si>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</si>
  <si>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</si>
  <si>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</si>
  <si>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</si>
  <si>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</si>
  <si>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</si>
  <si>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</si>
  <si>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</si>
  <si>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</si>
  <si>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</si>
  <si>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</si>
  <si>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</si>
  <si>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</si>
  <si>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</si>
  <si>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</si>
  <si>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</si>
  <si>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</si>
  <si>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</si>
  <si>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</si>
  <si>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</si>
  <si>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</si>
  <si>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</si>
  <si>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</si>
  <si>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</si>
  <si>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</si>
  <si>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</si>
  <si>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</si>
  <si>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</si>
  <si>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</si>
  <si>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</si>
  <si>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</si>
  <si>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</si>
  <si>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</si>
  <si>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</si>
  <si>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</si>
  <si>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</si>
  <si>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</si>
  <si>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</si>
  <si>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</si>
  <si>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</si>
  <si>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</si>
  <si>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</si>
  <si>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</si>
  <si>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</si>
  <si>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</si>
  <si>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</si>
  <si>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</si>
  <si>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</si>
  <si>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</si>
  <si>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</si>
  <si>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</si>
  <si>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</si>
  <si>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</si>
  <si>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</si>
  <si>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</si>
  <si>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</si>
  <si>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</si>
  <si>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</si>
  <si>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</si>
  <si>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</si>
  <si>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</si>
  <si>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</si>
  <si>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</si>
  <si>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</si>
  <si>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</si>
  <si>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</si>
  <si>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</si>
  <si>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</si>
  <si>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</si>
  <si>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</si>
  <si>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</si>
  <si>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</si>
  <si>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</si>
  <si>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</si>
  <si>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</si>
  <si>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</si>
  <si>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</si>
  <si>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</si>
  <si>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</si>
  <si>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</si>
  <si>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</si>
  <si>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</si>
  <si>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</si>
  <si>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</si>
  <si>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</si>
  <si>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</si>
  <si>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</si>
  <si>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</si>
  <si>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</si>
  <si>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</si>
  <si>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</si>
  <si>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</si>
  <si>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</si>
  <si>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</si>
  <si>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</si>
  <si>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</si>
  <si>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</si>
  <si>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</si>
  <si>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</si>
  <si>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</si>
  <si>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</si>
  <si>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</si>
  <si>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</si>
  <si>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</si>
  <si>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</si>
  <si>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</si>
  <si>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</si>
  <si>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</si>
  <si>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</si>
  <si>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</si>
  <si>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</si>
  <si>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</si>
  <si>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</si>
  <si>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</si>
  <si>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</si>
  <si>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</si>
  <si>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</si>
  <si>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</si>
  <si>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</si>
  <si>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</si>
  <si>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</si>
  <si>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</si>
  <si>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</si>
  <si>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</si>
  <si>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</si>
  <si>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</si>
  <si>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</si>
  <si>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</si>
  <si>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</si>
  <si>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</si>
  <si>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</si>
  <si>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</si>
  <si>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</si>
  <si>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</si>
  <si>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</si>
  <si>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</si>
  <si>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</si>
  <si>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</si>
  <si>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</si>
  <si>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</si>
  <si>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</si>
  <si>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</si>
  <si>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</si>
  <si>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</si>
  <si>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</si>
  <si>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</si>
  <si>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</si>
  <si>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</si>
  <si>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</si>
  <si>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</si>
  <si>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</si>
  <si>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</si>
  <si>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</si>
  <si>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</si>
  <si>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</si>
  <si>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</si>
  <si>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</si>
  <si>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</si>
  <si>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</si>
  <si>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</si>
  <si>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</si>
  <si>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</si>
  <si>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</si>
  <si>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</si>
  <si>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</si>
  <si>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</si>
  <si>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</si>
  <si>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</si>
  <si>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</si>
  <si>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</si>
  <si>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</si>
  <si>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</si>
  <si>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</si>
  <si>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</si>
  <si>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</si>
  <si>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</si>
  <si>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</si>
  <si>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</si>
  <si>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</si>
  <si>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</si>
  <si>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</si>
  <si>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</si>
  <si>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</si>
  <si>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</si>
  <si>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</si>
  <si>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</si>
  <si>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</si>
  <si>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</si>
  <si>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</si>
  <si>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</si>
  <si>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</si>
  <si>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</si>
  <si>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</si>
  <si>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</si>
  <si>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</si>
  <si>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</si>
  <si>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</si>
  <si>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</si>
  <si>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</si>
  <si>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</si>
  <si>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</si>
  <si>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</si>
  <si>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</si>
  <si>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</si>
  <si>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</si>
  <si>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</si>
  <si>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</si>
  <si>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</si>
  <si>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</si>
  <si>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</si>
  <si>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</si>
  <si>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</si>
  <si>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</si>
  <si>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</si>
  <si>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</si>
  <si>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</si>
  <si>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</si>
  <si>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</si>
  <si>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</si>
  <si>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</si>
  <si>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</si>
  <si>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</si>
  <si>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</si>
  <si>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</si>
  <si>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</si>
  <si>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</si>
  <si>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</si>
  <si>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</si>
  <si>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</si>
  <si>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</si>
  <si>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</si>
  <si>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</si>
  <si>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</si>
  <si>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</si>
  <si>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</si>
  <si>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</si>
  <si>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</si>
  <si>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</si>
  <si>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</si>
  <si>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</si>
  <si>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</si>
  <si>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</si>
  <si>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</si>
  <si>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</si>
  <si>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</si>
  <si>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</si>
  <si>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</si>
  <si>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</si>
  <si>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</si>
  <si>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</si>
  <si>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</si>
  <si>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</si>
  <si>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</si>
  <si>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</si>
  <si>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</si>
  <si>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</si>
  <si>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</si>
  <si>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</si>
  <si>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</si>
  <si>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</si>
  <si>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</si>
  <si>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</si>
  <si>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</si>
  <si>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</si>
  <si>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</si>
  <si>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</si>
  <si>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</si>
  <si>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</si>
  <si>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</si>
  <si>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</si>
  <si>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</si>
  <si>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</si>
  <si>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</si>
  <si>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</si>
  <si>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</si>
  <si>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</si>
  <si>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</si>
  <si>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</si>
  <si>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</si>
  <si>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</si>
  <si>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</si>
  <si>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</si>
  <si>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</si>
  <si>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</si>
  <si>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</si>
  <si>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</si>
  <si>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</si>
  <si>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</si>
  <si>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</si>
  <si>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</si>
  <si>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</si>
  <si>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</si>
  <si>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</si>
  <si>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</si>
  <si>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</si>
  <si>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</si>
  <si>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</si>
  <si>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</si>
  <si>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</si>
  <si>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</si>
  <si>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</si>
  <si>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</si>
  <si>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</si>
  <si>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</si>
  <si>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</si>
  <si>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</si>
  <si>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</si>
  <si>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</si>
  <si>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</si>
  <si>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</si>
  <si>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</si>
  <si>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</si>
  <si>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</si>
  <si>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</si>
  <si>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</si>
  <si>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</si>
  <si>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</si>
  <si>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</si>
  <si>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</si>
  <si>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</si>
  <si>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</si>
  <si>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</si>
  <si>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</si>
  <si>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</si>
  <si>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</si>
  <si>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</si>
  <si>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</si>
  <si>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</si>
  <si>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</si>
  <si>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</si>
  <si>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</si>
  <si>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</si>
  <si>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</si>
  <si>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</si>
  <si>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</si>
  <si>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</si>
  <si>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</si>
  <si>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</si>
  <si>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</si>
  <si>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</si>
  <si>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</si>
  <si>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</si>
  <si>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</si>
  <si>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</si>
  <si>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</si>
  <si>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</si>
  <si>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</si>
  <si>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</si>
  <si>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</si>
  <si>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</si>
  <si>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</si>
  <si>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</si>
  <si>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</si>
  <si>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</si>
  <si>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</si>
  <si>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</si>
  <si>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</si>
  <si>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</si>
  <si>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</si>
  <si>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</si>
  <si>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</si>
  <si>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</si>
  <si>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</si>
  <si>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</si>
  <si>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</si>
  <si>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</si>
  <si>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</si>
  <si>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</si>
  <si>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</si>
  <si>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</si>
  <si>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</si>
  <si>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</si>
  <si>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</si>
  <si>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</si>
  <si>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</si>
  <si>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</si>
  <si>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</si>
  <si>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</si>
  <si>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</si>
  <si>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</si>
  <si>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</si>
  <si>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</si>
  <si>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</si>
  <si>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</si>
  <si>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</si>
  <si>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</si>
  <si>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</si>
  <si>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</si>
  <si>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</si>
  <si>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</si>
  <si>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</si>
  <si>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</si>
  <si>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</si>
  <si>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</si>
  <si>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</si>
  <si>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</si>
  <si>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</si>
  <si>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</si>
  <si>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</si>
  <si>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</si>
  <si>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</si>
  <si>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</si>
  <si>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</si>
  <si>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</si>
  <si>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</si>
  <si>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</si>
  <si>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</si>
  <si>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</si>
  <si>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</si>
  <si>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</si>
  <si>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</si>
  <si>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</si>
  <si>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</si>
  <si>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</si>
  <si>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</si>
  <si>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</si>
  <si>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</si>
  <si>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</si>
  <si>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</si>
  <si>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</si>
  <si>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</si>
  <si>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</si>
  <si>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</si>
  <si>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</si>
  <si>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</si>
  <si>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</si>
  <si>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</si>
  <si>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</si>
  <si>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</si>
  <si>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</si>
  <si>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</si>
  <si>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</si>
  <si>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</si>
  <si>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</si>
  <si>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</si>
  <si>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</si>
  <si>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</si>
  <si>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</si>
  <si>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</si>
  <si>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</si>
  <si>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</si>
  <si>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</si>
  <si>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</si>
  <si>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</si>
  <si>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</si>
  <si>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</si>
  <si>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</si>
  <si>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</si>
  <si>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</si>
  <si>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</si>
  <si>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</si>
  <si>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</si>
  <si>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</si>
  <si>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</si>
  <si>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</si>
  <si>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</si>
  <si>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</si>
  <si>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</si>
  <si>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</si>
  <si>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</si>
  <si>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</si>
  <si>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</si>
  <si>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</si>
  <si>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</si>
  <si>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</si>
  <si>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</si>
  <si>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</si>
  <si>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</si>
  <si>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</si>
  <si>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</si>
  <si>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</si>
  <si>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</si>
  <si>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</si>
  <si>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</si>
  <si>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</si>
  <si>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</si>
  <si>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</si>
  <si>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</si>
  <si>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</si>
  <si>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</si>
  <si>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</si>
  <si>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</si>
  <si>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</si>
  <si>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</si>
  <si>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</si>
  <si>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</si>
  <si>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</si>
  <si>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</si>
  <si>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</si>
  <si>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</si>
  <si>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</si>
  <si>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</si>
  <si>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</si>
  <si>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</si>
  <si>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</si>
  <si>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</si>
  <si>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</si>
  <si>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</si>
  <si>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</si>
  <si>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</si>
  <si>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</si>
  <si>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</si>
  <si>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</si>
  <si>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</si>
  <si>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</si>
  <si>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</si>
  <si>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</si>
  <si>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</si>
  <si>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</si>
  <si>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</si>
  <si>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</si>
  <si>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</si>
  <si>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</si>
  <si>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</si>
  <si>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</si>
  <si>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</si>
  <si>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</si>
  <si>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</si>
  <si>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</si>
  <si>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</si>
  <si>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</si>
  <si>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</si>
  <si>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</si>
  <si>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</si>
  <si>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</si>
  <si>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</si>
  <si>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</si>
  <si>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</si>
  <si>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</si>
  <si>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</si>
  <si>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</si>
  <si>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</si>
  <si>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</si>
  <si>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</si>
  <si>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</si>
  <si>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</si>
  <si>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</si>
  <si>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</si>
  <si>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</si>
  <si>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</si>
  <si>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</si>
  <si>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</si>
  <si>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</si>
  <si>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</si>
  <si>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</si>
  <si>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</si>
  <si>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</si>
  <si>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</si>
  <si>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</si>
  <si>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</si>
  <si>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</si>
  <si>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</si>
  <si>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</si>
  <si>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</si>
  <si>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</si>
  <si>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</si>
  <si>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</si>
  <si>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</si>
  <si>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</si>
  <si>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</si>
  <si>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</si>
  <si>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</si>
  <si>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</si>
  <si>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</si>
  <si>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</si>
  <si>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</si>
  <si>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</si>
  <si>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</si>
  <si>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</si>
  <si>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</si>
  <si>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</si>
  <si>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</si>
  <si>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</si>
  <si>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</si>
  <si>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</si>
  <si>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</si>
  <si>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</si>
  <si>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</si>
  <si>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</si>
  <si>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</si>
  <si>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</si>
  <si>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</si>
  <si>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</si>
  <si>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</si>
  <si>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</si>
  <si>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</si>
  <si>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</si>
  <si>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</si>
  <si>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</si>
  <si>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</si>
  <si>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</si>
  <si>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</si>
  <si>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</si>
  <si>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</si>
  <si>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</si>
  <si>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</si>
  <si>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</si>
  <si>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</si>
  <si>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</si>
  <si>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</si>
  <si>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</si>
  <si>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</si>
  <si>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</si>
  <si>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</si>
  <si>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</si>
  <si>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</si>
  <si>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</si>
  <si>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</si>
  <si>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</si>
  <si>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</si>
  <si>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</si>
  <si>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</si>
  <si>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</si>
  <si>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</si>
  <si>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</si>
  <si>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</si>
  <si>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</si>
  <si>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</si>
  <si>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</si>
  <si>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</si>
  <si>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</si>
  <si>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</si>
  <si>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</si>
  <si>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</si>
  <si>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</si>
  <si>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</si>
  <si>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</si>
  <si>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</si>
  <si>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</si>
  <si>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</si>
  <si>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</si>
  <si>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</si>
  <si>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</si>
  <si>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</si>
  <si>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</si>
  <si>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</si>
  <si>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</si>
  <si>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</si>
  <si>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</si>
  <si>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</si>
  <si>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</si>
  <si>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</si>
  <si>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</si>
  <si>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</si>
  <si>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</si>
  <si>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</si>
  <si>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</si>
  <si>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</si>
  <si>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</si>
  <si>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</si>
  <si>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</si>
  <si>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</si>
  <si>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</si>
  <si>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</si>
  <si>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</si>
  <si>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</si>
  <si>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</si>
  <si>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</si>
  <si>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</si>
  <si>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</si>
  <si>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</si>
  <si>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</si>
  <si>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</si>
  <si>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</si>
  <si>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</si>
  <si>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</si>
  <si>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</si>
  <si>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</si>
  <si>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</si>
  <si>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</si>
  <si>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</si>
  <si>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</si>
  <si>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</si>
  <si>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</si>
  <si>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</si>
  <si>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</si>
  <si>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</si>
  <si>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</si>
  <si>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</si>
  <si>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</si>
  <si>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</si>
  <si>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</si>
  <si>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</si>
  <si>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</si>
  <si>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</si>
  <si>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</si>
  <si>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</si>
  <si>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</si>
  <si>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</si>
  <si>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</si>
  <si>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</si>
  <si>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</si>
  <si>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</si>
  <si>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</si>
  <si>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</si>
  <si>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</si>
  <si>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</si>
  <si>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</si>
  <si>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</si>
  <si>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</si>
  <si>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</si>
  <si>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</si>
  <si>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</si>
  <si>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</si>
  <si>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</si>
  <si>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</si>
  <si>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</si>
  <si>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</si>
  <si>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</si>
  <si>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</si>
  <si>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</si>
  <si>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</si>
  <si>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</si>
  <si>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</si>
  <si>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</si>
  <si>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</si>
  <si>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</si>
  <si>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</si>
  <si>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</si>
  <si>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</si>
  <si>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</si>
  <si>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</si>
  <si>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</si>
  <si>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</si>
  <si>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</si>
  <si>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</si>
  <si>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</si>
  <si>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</si>
  <si>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</si>
  <si>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</si>
  <si>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</si>
  <si>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</si>
  <si>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</si>
  <si>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</si>
  <si>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</si>
  <si>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</si>
  <si>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</si>
  <si>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</si>
  <si>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</si>
  <si>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</si>
  <si>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</si>
  <si>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</si>
  <si>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</si>
  <si>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</si>
  <si>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</si>
  <si>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</si>
  <si>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</si>
  <si>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</si>
  <si>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</si>
  <si>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</si>
  <si>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</si>
  <si>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</si>
  <si>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</si>
  <si>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</si>
  <si>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</si>
  <si>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</si>
  <si>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</si>
  <si>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</si>
  <si>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</si>
  <si>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</si>
  <si>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</si>
  <si>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</si>
  <si>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</si>
  <si>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</si>
  <si>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</si>
  <si>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</si>
  <si>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</si>
  <si>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</si>
  <si>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</si>
  <si>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</si>
  <si>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</si>
  <si>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</si>
  <si>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</si>
  <si>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</si>
  <si>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</si>
  <si>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</si>
  <si>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</si>
  <si>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</si>
  <si>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</si>
  <si>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</si>
  <si>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</si>
  <si>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</si>
  <si>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</si>
  <si>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</si>
  <si>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</si>
  <si>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</si>
  <si>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</si>
  <si>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</si>
  <si>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</si>
  <si>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</si>
  <si>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</si>
  <si>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</si>
  <si>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</si>
  <si>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</si>
  <si>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</si>
  <si>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</si>
  <si>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</si>
  <si>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</si>
  <si>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</si>
  <si>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</si>
  <si>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</si>
  <si>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</si>
  <si>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</si>
  <si>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</si>
  <si>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</si>
  <si>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</si>
  <si>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</si>
  <si>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</si>
  <si>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</si>
  <si>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</si>
  <si>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</si>
  <si>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</si>
  <si>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</si>
  <si>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</si>
  <si>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</si>
  <si>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</si>
  <si>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</si>
  <si>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</si>
  <si>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</si>
  <si>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</si>
  <si>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</si>
  <si>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</si>
  <si>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</si>
  <si>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</si>
  <si>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</si>
  <si>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</si>
  <si>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</si>
  <si>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</si>
  <si>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</si>
  <si>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</si>
  <si>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</si>
  <si>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</si>
  <si>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</si>
  <si>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</si>
  <si>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</si>
  <si>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</si>
  <si>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</si>
  <si>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</si>
  <si>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</si>
  <si>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</si>
  <si>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</si>
  <si>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</si>
  <si>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</si>
  <si>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</si>
  <si>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</si>
  <si>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</si>
  <si>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</si>
  <si>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</si>
  <si>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</si>
  <si>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</si>
  <si>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</si>
  <si>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</si>
  <si>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</si>
  <si>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</si>
  <si>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</si>
  <si>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</si>
  <si>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</si>
  <si>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</si>
  <si>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</si>
  <si>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</si>
  <si>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</si>
  <si>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</si>
  <si>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</si>
  <si>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</si>
  <si>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</si>
  <si>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</si>
  <si>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</si>
  <si>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</si>
  <si>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</si>
  <si>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</si>
  <si>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</si>
  <si>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</si>
  <si>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</si>
  <si>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</si>
  <si>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</si>
  <si>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</si>
  <si>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</si>
  <si>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</si>
  <si>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</si>
  <si>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</si>
  <si>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</si>
  <si>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</si>
  <si>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</si>
  <si>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</si>
  <si>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</si>
  <si>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</si>
  <si>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</si>
  <si>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</si>
  <si>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</si>
  <si>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</si>
  <si>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</si>
  <si>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</si>
  <si>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</si>
  <si>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</si>
  <si>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</si>
  <si>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</si>
  <si>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</si>
  <si>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</si>
  <si>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</si>
  <si>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</si>
  <si>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</si>
  <si>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</si>
  <si>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</si>
  <si>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</si>
  <si>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</si>
  <si>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</si>
  <si>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</si>
  <si>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</si>
  <si>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</si>
  <si>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</si>
  <si>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</si>
  <si>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</si>
  <si>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</si>
  <si>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</si>
  <si>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</si>
  <si>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</si>
  <si>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</si>
  <si>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</si>
  <si>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</si>
  <si>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</si>
  <si>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</si>
  <si>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</si>
  <si>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</si>
  <si>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</si>
  <si>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</si>
  <si>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</si>
  <si>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</si>
  <si>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</si>
  <si>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</si>
  <si>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</si>
  <si>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</si>
  <si>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</si>
  <si>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</si>
  <si>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</si>
  <si>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</si>
  <si>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</si>
  <si>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</si>
  <si>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</si>
  <si>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</si>
  <si>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</si>
  <si>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</si>
  <si>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</si>
  <si>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</si>
  <si>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</si>
  <si>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</si>
  <si>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</si>
  <si>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</si>
  <si>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</si>
  <si>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</si>
  <si>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</si>
  <si>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</si>
  <si>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</si>
  <si>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</si>
  <si>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</si>
  <si>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</si>
  <si>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</si>
  <si>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</si>
  <si>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</si>
  <si>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</si>
  <si>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</si>
  <si>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</si>
  <si>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</si>
  <si>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</si>
  <si>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</si>
  <si>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</si>
  <si>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</si>
  <si>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</si>
  <si>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</si>
  <si>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</si>
  <si>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</si>
  <si>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</si>
  <si>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</si>
  <si>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</si>
  <si>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</si>
  <si>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</si>
  <si>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</si>
  <si>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</si>
  <si>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</si>
  <si>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</si>
  <si>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</si>
  <si>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</si>
  <si>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</si>
  <si>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</si>
  <si>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</si>
  <si>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</si>
  <si>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</si>
  <si>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</si>
  <si>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</si>
  <si>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</si>
  <si>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</si>
  <si>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</si>
  <si>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</si>
  <si>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</si>
  <si>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</si>
  <si>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</si>
  <si>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</si>
  <si>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</si>
  <si>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</si>
  <si>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</si>
  <si>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</si>
  <si>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</si>
  <si>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</si>
  <si>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</si>
  <si>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</si>
  <si>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</si>
  <si>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</si>
  <si>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</si>
  <si>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</si>
  <si>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</si>
  <si>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</si>
  <si>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</si>
  <si>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</si>
  <si>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</si>
  <si>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</si>
  <si>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</si>
  <si>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</si>
  <si>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</si>
  <si>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</si>
  <si>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</si>
  <si>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</si>
  <si>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</si>
  <si>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</si>
  <si>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</si>
  <si>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</si>
  <si>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</si>
  <si>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</si>
  <si>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</si>
  <si>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</si>
  <si>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</si>
  <si>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</si>
  <si>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</si>
  <si>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</si>
  <si>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</si>
  <si>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</si>
  <si>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</si>
  <si>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</si>
  <si>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</si>
  <si>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</si>
  <si>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</si>
  <si>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</si>
  <si>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</si>
  <si>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</si>
  <si>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</si>
  <si>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</si>
  <si>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</si>
  <si>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</si>
  <si>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</si>
  <si>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</si>
  <si>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</si>
  <si>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</si>
  <si>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</si>
  <si>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</si>
  <si>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</si>
  <si>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</si>
  <si>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</si>
  <si>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</si>
  <si>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</si>
  <si>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</si>
  <si>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</si>
  <si>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</si>
  <si>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</si>
  <si>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</si>
  <si>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</si>
  <si>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</si>
  <si>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</si>
  <si>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</si>
  <si>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</si>
  <si>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</si>
  <si>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</si>
  <si>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</si>
  <si>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</si>
  <si>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</si>
  <si>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</si>
  <si>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</si>
  <si>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</si>
  <si>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</si>
  <si>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</si>
  <si>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</si>
  <si>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</si>
  <si>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</si>
  <si>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</si>
  <si>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</si>
  <si>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</si>
  <si>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</si>
  <si>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</si>
  <si>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</si>
  <si>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</si>
  <si>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</si>
  <si>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</si>
  <si>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</si>
  <si>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</si>
  <si>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</si>
  <si>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</si>
  <si>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</si>
  <si>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</si>
  <si>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</si>
  <si>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</si>
  <si>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</si>
  <si>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</si>
  <si>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</si>
  <si>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</si>
  <si>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</si>
  <si>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</si>
  <si>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</si>
  <si>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</si>
  <si>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</si>
  <si>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</si>
  <si>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</si>
  <si>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</si>
  <si>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</si>
  <si>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</si>
  <si>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</si>
  <si>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</si>
  <si>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</si>
  <si>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</si>
  <si>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</si>
  <si>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</si>
  <si>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</si>
  <si>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</si>
  <si>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</si>
  <si>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</si>
  <si>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</si>
  <si>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</si>
  <si>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</si>
  <si>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</si>
  <si>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</si>
  <si>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</si>
  <si>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</si>
  <si>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</si>
  <si>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</si>
  <si>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</si>
  <si>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</si>
  <si>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</si>
  <si>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</si>
  <si>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</si>
  <si>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</si>
  <si>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</si>
  <si>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</si>
  <si>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</si>
  <si>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</si>
  <si>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</si>
  <si>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</si>
  <si>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</si>
  <si>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</si>
  <si>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</si>
  <si>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</si>
  <si>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</si>
  <si>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</si>
  <si>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</si>
  <si>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</si>
  <si>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</si>
  <si>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</si>
  <si>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</si>
  <si>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</si>
  <si>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</si>
  <si>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</si>
  <si>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</si>
  <si>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</si>
  <si>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</si>
  <si>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</si>
  <si>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</si>
  <si>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</si>
  <si>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</si>
  <si>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</si>
  <si>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</si>
  <si>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</si>
  <si>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</si>
  <si>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</si>
  <si>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</si>
  <si>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</si>
  <si>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</si>
  <si>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</si>
  <si>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</si>
  <si>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</si>
  <si>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</si>
  <si>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</si>
  <si>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</si>
  <si>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</si>
  <si>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</si>
  <si>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</si>
  <si>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</si>
  <si>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</si>
  <si>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</si>
  <si>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</si>
  <si>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</si>
  <si>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</si>
  <si>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</si>
  <si>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</si>
  <si>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</si>
  <si>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</si>
  <si>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</si>
  <si>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</si>
  <si>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</si>
  <si>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</si>
  <si>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</si>
  <si>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</si>
  <si>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</si>
  <si>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</si>
  <si>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</si>
  <si>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</si>
  <si>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</si>
  <si>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</si>
  <si>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</si>
  <si>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</si>
  <si>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</si>
  <si>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</si>
  <si>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</si>
  <si>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</si>
  <si>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</si>
  <si>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</si>
  <si>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</si>
  <si>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</si>
  <si>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</si>
  <si>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</si>
  <si>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</si>
  <si>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</si>
  <si>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</si>
  <si>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</si>
  <si>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</si>
  <si>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</si>
  <si>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</si>
  <si>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</si>
  <si>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</si>
  <si>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</si>
  <si>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</si>
  <si>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</si>
  <si>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</si>
  <si>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</si>
  <si>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</si>
  <si>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</si>
  <si>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</si>
  <si>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</si>
  <si>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</si>
  <si>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</si>
  <si>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</si>
  <si>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</si>
  <si>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</si>
  <si>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</si>
  <si>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</si>
  <si>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</si>
  <si>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</si>
  <si>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</si>
  <si>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</si>
  <si>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</si>
  <si>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</si>
  <si>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</si>
  <si>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</si>
  <si>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</si>
  <si>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</si>
  <si>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</si>
  <si>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</si>
  <si>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</si>
  <si>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</si>
  <si>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</si>
  <si>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</si>
  <si>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</si>
  <si>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</si>
  <si>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</si>
  <si>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</si>
  <si>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</si>
  <si>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</si>
  <si>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</si>
  <si>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</si>
  <si>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</si>
  <si>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</si>
  <si>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</si>
  <si>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</si>
  <si>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</si>
  <si>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</si>
  <si>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</si>
  <si>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</si>
  <si>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</si>
  <si>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</si>
  <si>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</si>
  <si>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</si>
  <si>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</si>
  <si>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</si>
  <si>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</si>
  <si>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</si>
  <si>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</si>
  <si>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</si>
  <si>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</si>
  <si>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</si>
  <si>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</si>
  <si>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</si>
  <si>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</si>
  <si>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</si>
  <si>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</si>
  <si>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</si>
  <si>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</si>
  <si>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</si>
  <si>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</si>
  <si>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</si>
  <si>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</si>
  <si>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</si>
  <si>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</si>
  <si>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</si>
  <si>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</si>
  <si>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</si>
  <si>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</si>
  <si>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</si>
  <si>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</si>
  <si>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</si>
  <si>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</si>
  <si>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</si>
  <si>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</si>
  <si>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</si>
  <si>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</si>
  <si>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</si>
  <si>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</si>
  <si>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</si>
  <si>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</si>
  <si>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</si>
  <si>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</si>
  <si>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</si>
  <si>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</si>
  <si>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</si>
  <si>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</si>
  <si>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</si>
  <si>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</si>
  <si>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</si>
  <si>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</si>
  <si>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</si>
  <si>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</si>
  <si>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</si>
  <si>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</si>
  <si>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</si>
  <si>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</si>
  <si>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</si>
  <si>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</si>
  <si>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</si>
  <si>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</si>
  <si>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</si>
  <si>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</si>
  <si>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</si>
  <si>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</si>
  <si>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</si>
  <si>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</si>
  <si>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</si>
  <si>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</si>
  <si>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</si>
  <si>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</si>
  <si>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</si>
  <si>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</si>
  <si>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</si>
  <si>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</si>
  <si>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</si>
  <si>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</si>
  <si>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</si>
  <si>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</si>
  <si>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</si>
  <si>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</si>
  <si>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</si>
  <si>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</si>
  <si>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</si>
  <si>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</si>
  <si>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</si>
  <si>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</si>
  <si>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</si>
  <si>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</si>
  <si>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</si>
  <si>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</si>
  <si>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</si>
  <si>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</si>
  <si>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</si>
  <si>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</si>
  <si>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</si>
  <si>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</si>
  <si>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</si>
  <si>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</si>
  <si>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</si>
  <si>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</si>
  <si>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</si>
  <si>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</si>
  <si>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</si>
  <si>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</si>
  <si>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</si>
  <si>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</si>
  <si>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</si>
  <si>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</si>
  <si>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</si>
  <si>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</si>
  <si>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</si>
  <si>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</si>
  <si>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</si>
  <si>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</si>
  <si>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</si>
  <si>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</si>
  <si>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</si>
  <si>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</si>
  <si>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</si>
  <si>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</si>
  <si>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</si>
  <si>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</si>
  <si>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</si>
  <si>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</si>
  <si>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</si>
  <si>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</si>
  <si>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</si>
  <si>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</si>
  <si>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</si>
  <si>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</si>
  <si>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</si>
  <si>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</si>
  <si>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</si>
  <si>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</si>
  <si>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</si>
  <si>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</si>
  <si>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</si>
  <si>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</si>
  <si>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</si>
  <si>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</si>
  <si>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</si>
  <si>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</si>
  <si>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</si>
  <si>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</si>
  <si>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</si>
  <si>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</si>
  <si>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</si>
  <si>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</si>
  <si>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</si>
  <si>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</si>
  <si>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</si>
  <si>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</si>
  <si>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</si>
  <si>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</si>
  <si>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</si>
  <si>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</si>
  <si>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</si>
  <si>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</si>
  <si>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</si>
  <si>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</si>
  <si>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</si>
  <si>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</si>
  <si>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</si>
  <si>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</si>
  <si>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</si>
  <si>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</si>
  <si>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</si>
  <si>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</si>
  <si>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</si>
  <si>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</si>
  <si>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</si>
  <si>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</si>
  <si>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</si>
  <si>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</si>
  <si>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</si>
  <si>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</si>
  <si>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</si>
  <si>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</si>
  <si>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</si>
  <si>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</si>
  <si>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</si>
  <si>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</si>
  <si>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</si>
  <si>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</si>
  <si>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</si>
  <si>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</si>
  <si>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</si>
  <si>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</si>
  <si>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</si>
  <si>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</si>
  <si>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</si>
  <si>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</si>
  <si>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</si>
  <si>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</si>
  <si>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</si>
  <si>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</si>
  <si>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</si>
  <si>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</si>
  <si>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</si>
  <si>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</si>
  <si>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</si>
  <si>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</si>
  <si>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</si>
  <si>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</si>
  <si>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</si>
  <si>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</si>
  <si>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</si>
  <si>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</si>
  <si>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</si>
  <si>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</si>
  <si>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</si>
  <si>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</si>
  <si>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</si>
  <si>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</si>
  <si>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</si>
  <si>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</si>
  <si>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</si>
  <si>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</si>
  <si>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</si>
  <si>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</si>
  <si>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</si>
  <si>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</si>
  <si>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</si>
  <si>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</si>
  <si>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</si>
  <si>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</si>
  <si>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</si>
  <si>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</si>
  <si>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</si>
  <si>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</si>
  <si>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</si>
  <si>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</si>
  <si>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</si>
  <si>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</si>
  <si>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</si>
  <si>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</si>
  <si>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</si>
  <si>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</si>
  <si>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</si>
  <si>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</si>
  <si>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</si>
  <si>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</si>
  <si>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</si>
  <si>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</si>
  <si>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</si>
  <si>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</si>
  <si>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</si>
  <si>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</si>
  <si>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</si>
  <si>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</si>
  <si>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</si>
  <si>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</si>
  <si>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</si>
  <si>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</si>
  <si>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</si>
  <si>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</si>
  <si>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</si>
  <si>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</si>
  <si>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</si>
  <si>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</si>
  <si>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</si>
  <si>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</si>
  <si>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</si>
  <si>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</si>
  <si>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</si>
  <si>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</si>
  <si>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</si>
  <si>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</si>
  <si>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</si>
  <si>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</si>
  <si>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</si>
  <si>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</si>
  <si>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</si>
  <si>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</si>
  <si>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</si>
  <si>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</si>
  <si>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</si>
  <si>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</si>
  <si>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</si>
  <si>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</si>
  <si>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</si>
  <si>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</si>
  <si>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</si>
  <si>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</si>
  <si>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</si>
  <si>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</si>
  <si>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</si>
  <si>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</si>
  <si>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</si>
  <si>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</si>
  <si>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</si>
  <si>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</si>
  <si>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</si>
  <si>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</si>
  <si>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</si>
  <si>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</si>
  <si>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</si>
  <si>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</si>
  <si>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</si>
  <si>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</si>
  <si>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</si>
  <si>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</si>
  <si>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</si>
  <si>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</si>
  <si>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</si>
  <si>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</si>
  <si>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</si>
  <si>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</si>
  <si>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</si>
  <si>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</si>
  <si>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</si>
  <si>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</si>
  <si>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</si>
  <si>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</si>
  <si>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</si>
  <si>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</si>
  <si>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</si>
  <si>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</si>
  <si>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</si>
  <si>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</si>
  <si>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</si>
  <si>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</si>
  <si>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</si>
  <si>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</si>
  <si>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</si>
  <si>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</si>
  <si>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</si>
  <si>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</si>
  <si>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</si>
  <si>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</si>
  <si>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</si>
  <si>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</si>
  <si>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</si>
  <si>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</si>
  <si>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</si>
  <si>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</si>
  <si>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</si>
  <si>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</si>
  <si>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</si>
  <si>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</si>
  <si>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</si>
  <si>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</si>
  <si>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</si>
  <si>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</si>
  <si>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</si>
  <si>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</si>
  <si>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</si>
  <si>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</si>
  <si>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</si>
  <si>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</si>
  <si>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</si>
  <si>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</si>
  <si>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</si>
  <si>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</si>
  <si>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</si>
  <si>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</si>
  <si>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</si>
  <si>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</si>
  <si>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</si>
  <si>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</si>
  <si>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</si>
  <si>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</si>
  <si>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</si>
  <si>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</si>
  <si>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</si>
  <si>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</si>
  <si>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</si>
  <si>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</si>
  <si>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</si>
  <si>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</si>
  <si>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</si>
  <si>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</si>
  <si>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</si>
  <si>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</si>
  <si>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</si>
  <si>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</si>
  <si>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</si>
  <si>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</si>
  <si>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</si>
  <si>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</si>
  <si>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</si>
  <si>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</si>
  <si>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</si>
  <si>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</si>
  <si>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</si>
  <si>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</si>
  <si>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</si>
  <si>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</si>
  <si>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</si>
  <si>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</si>
  <si>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</si>
  <si>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</si>
  <si>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</si>
  <si>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</si>
  <si>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</si>
  <si>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</si>
  <si>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</si>
  <si>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</si>
  <si>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</si>
  <si>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</si>
  <si>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</si>
  <si>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</si>
  <si>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</si>
  <si>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</si>
  <si>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</si>
  <si>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</si>
  <si>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</si>
  <si>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</si>
  <si>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</si>
  <si>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</si>
  <si>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</si>
  <si>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</si>
  <si>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</si>
  <si>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</si>
  <si>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</si>
  <si>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</si>
  <si>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</si>
  <si>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</si>
  <si>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</si>
  <si>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</si>
  <si>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</si>
  <si>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</si>
  <si>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</si>
  <si>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</si>
  <si>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</si>
  <si>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</si>
  <si>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</si>
  <si>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</si>
  <si>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</si>
  <si>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</si>
  <si>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</si>
  <si>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</si>
  <si>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</si>
  <si>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</si>
  <si>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</si>
  <si>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</si>
  <si>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</si>
  <si>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</si>
  <si>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</si>
  <si>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</si>
  <si>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</si>
  <si>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</si>
  <si>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</si>
  <si>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</si>
  <si>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</si>
  <si>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</si>
  <si>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</si>
  <si>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</si>
  <si>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</si>
  <si>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</si>
  <si>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</si>
  <si>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</si>
  <si>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</si>
  <si>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</si>
  <si>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</si>
  <si>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</si>
  <si>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</si>
  <si>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</si>
  <si>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</si>
  <si>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</si>
  <si>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</si>
  <si>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</si>
  <si>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</si>
  <si>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</si>
  <si>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</si>
  <si>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</si>
  <si>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</si>
  <si>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</si>
  <si>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</si>
  <si>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</si>
  <si>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</si>
  <si>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</si>
  <si>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</si>
  <si>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</si>
  <si>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</si>
  <si>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</si>
  <si>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</si>
  <si>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</si>
  <si>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</si>
  <si>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</si>
  <si>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</si>
  <si>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</si>
  <si>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</si>
  <si>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</si>
  <si>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</si>
  <si>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</si>
  <si>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</si>
  <si>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</si>
  <si>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</si>
  <si>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</si>
  <si>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</si>
  <si>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</si>
  <si>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</si>
  <si>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</si>
  <si>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</si>
  <si>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</si>
  <si>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</si>
  <si>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</si>
  <si>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</si>
  <si>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</si>
  <si>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</si>
  <si>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</si>
  <si>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</si>
  <si>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</si>
  <si>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</si>
  <si>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</si>
  <si>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</si>
  <si>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</si>
  <si>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</si>
  <si>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</si>
  <si>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</si>
  <si>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</si>
  <si>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</si>
  <si>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</si>
  <si>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</si>
  <si>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</si>
  <si>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</si>
  <si>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</si>
  <si>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</si>
  <si>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</si>
  <si>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</si>
  <si>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</si>
  <si>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</si>
  <si>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</si>
  <si>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</si>
  <si>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</si>
  <si>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</si>
  <si>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</si>
  <si>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</si>
  <si>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</si>
  <si>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</si>
  <si>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</si>
  <si>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</si>
  <si>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</si>
  <si>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</si>
  <si>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</si>
  <si>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</si>
  <si>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</si>
  <si>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</si>
  <si>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</si>
  <si>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</si>
  <si>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</si>
  <si>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</si>
  <si>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</si>
  <si>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</si>
  <si>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</si>
  <si>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</si>
  <si>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</si>
  <si>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</si>
  <si>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</si>
  <si>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</si>
  <si>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</si>
  <si>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</si>
  <si>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</si>
  <si>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</si>
  <si>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</si>
  <si>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</si>
  <si>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</si>
  <si>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</si>
  <si>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</si>
  <si>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</si>
  <si>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</si>
  <si>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</si>
  <si>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</si>
  <si>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</si>
  <si>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</si>
  <si>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</si>
  <si>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</si>
  <si>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</si>
  <si>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</si>
  <si>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</si>
  <si>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</si>
  <si>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</si>
  <si>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</si>
  <si>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</si>
  <si>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</si>
  <si>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</si>
  <si>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</si>
  <si>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</si>
  <si>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</si>
  <si>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</si>
  <si>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</si>
  <si>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</si>
  <si>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</si>
  <si>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</si>
  <si>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</si>
  <si>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</si>
  <si>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</si>
  <si>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</si>
  <si>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</si>
  <si>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</si>
  <si>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</si>
  <si>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</si>
  <si>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</si>
  <si>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</si>
  <si>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</si>
  <si>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</si>
  <si>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</si>
  <si>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</si>
  <si>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</si>
  <si>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</si>
  <si>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</si>
  <si>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</si>
  <si>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</si>
  <si>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</si>
  <si>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</si>
  <si>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</si>
  <si>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</si>
  <si>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</si>
  <si>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</si>
  <si>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</si>
  <si>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</si>
  <si>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</si>
  <si>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</si>
  <si>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</si>
  <si>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</si>
  <si>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</si>
  <si>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</si>
  <si>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</si>
  <si>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</si>
  <si>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</si>
  <si>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</si>
  <si>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</si>
  <si>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</si>
  <si>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</si>
  <si>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</si>
  <si>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</si>
  <si>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</si>
  <si>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</si>
  <si>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</si>
  <si>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</si>
  <si>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</si>
  <si>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</si>
  <si>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</si>
  <si>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</si>
  <si>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</si>
  <si>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</si>
  <si>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</si>
  <si>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</si>
  <si>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</si>
  <si>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</si>
  <si>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</si>
  <si>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</si>
  <si>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</si>
  <si>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</si>
  <si>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</si>
  <si>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</si>
  <si>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</si>
  <si>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</si>
  <si>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</si>
  <si>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</si>
  <si>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</si>
  <si>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</si>
  <si>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</si>
  <si>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</si>
  <si>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</si>
  <si>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</si>
  <si>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</si>
  <si>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</si>
  <si>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</si>
  <si>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</si>
  <si>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</si>
  <si>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</si>
  <si>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</si>
  <si>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</si>
  <si>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</si>
  <si>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</si>
  <si>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</si>
  <si>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</si>
  <si>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</si>
  <si>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</si>
  <si>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</si>
  <si>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</si>
  <si>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</si>
  <si>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</si>
  <si>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</si>
  <si>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</si>
  <si>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</si>
  <si>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</si>
  <si>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</si>
  <si>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</si>
  <si>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</si>
  <si>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</si>
  <si>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</si>
  <si>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</si>
  <si>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</si>
  <si>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</si>
  <si>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</si>
  <si>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</si>
  <si>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</si>
  <si>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</si>
  <si>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</si>
  <si>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</si>
  <si>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</si>
  <si>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</si>
  <si>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</si>
  <si>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</si>
  <si>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</si>
  <si>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</si>
  <si>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</si>
  <si>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</si>
  <si>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</si>
  <si>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</si>
  <si>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</si>
  <si>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</si>
  <si>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</si>
  <si>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</si>
  <si>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</si>
  <si>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</si>
  <si>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</si>
  <si>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</si>
  <si>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</si>
  <si>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</si>
  <si>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</si>
  <si>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</si>
  <si>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</si>
  <si>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</si>
  <si>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</si>
  <si>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</si>
  <si>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</si>
  <si>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</si>
  <si>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</si>
  <si>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</si>
  <si>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</si>
  <si>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</si>
  <si>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</si>
  <si>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</si>
  <si>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</si>
  <si>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</si>
  <si>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</si>
  <si>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</si>
  <si>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</si>
  <si>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</si>
  <si>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</si>
  <si>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</si>
  <si>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</si>
  <si>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</si>
  <si>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</si>
  <si>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</si>
  <si>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</si>
  <si>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</si>
  <si>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</si>
  <si>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</si>
  <si>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</si>
  <si>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</si>
  <si>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</si>
  <si>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</si>
  <si>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</si>
  <si>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</si>
  <si>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</si>
  <si>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</si>
  <si>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</si>
  <si>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</si>
  <si>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</si>
  <si>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</si>
  <si>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</si>
  <si>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</si>
  <si>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</si>
  <si>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</si>
  <si>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</si>
  <si>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</si>
  <si>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</si>
  <si>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</si>
  <si>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</si>
  <si>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</si>
  <si>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</si>
  <si>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</si>
  <si>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</si>
  <si>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</si>
  <si>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</si>
  <si>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</si>
  <si>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</si>
  <si>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</si>
  <si>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</si>
  <si>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</si>
  <si>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</si>
  <si>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</si>
  <si>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</si>
  <si>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</si>
  <si>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</si>
  <si>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</si>
  <si>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</si>
  <si>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</si>
  <si>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</si>
  <si>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</si>
  <si>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</si>
  <si>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</si>
  <si>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</si>
  <si>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</si>
  <si>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</si>
  <si>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</si>
  <si>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</si>
  <si>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</si>
  <si>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</si>
  <si>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</si>
  <si>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</si>
  <si>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</si>
  <si>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</si>
  <si>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</si>
  <si>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</si>
  <si>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</si>
  <si>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</si>
  <si>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</si>
  <si>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</si>
  <si>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</si>
  <si>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</si>
  <si>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</si>
  <si>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</si>
  <si>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</si>
  <si>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</si>
  <si>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</si>
  <si>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</si>
  <si>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</si>
  <si>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</si>
  <si>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</si>
  <si>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</si>
  <si>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</si>
  <si>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</si>
  <si>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</si>
  <si>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</si>
  <si>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</si>
  <si>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</si>
  <si>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</si>
  <si>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</si>
  <si>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</si>
  <si>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</si>
  <si>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</si>
  <si>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</si>
  <si>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</si>
  <si>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</si>
  <si>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</si>
  <si>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</si>
  <si>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</si>
  <si>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</si>
  <si>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</si>
  <si>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</si>
  <si>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</si>
  <si>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</si>
  <si>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</si>
  <si>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</si>
  <si>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</si>
  <si>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</si>
  <si>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</si>
  <si>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</si>
  <si>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</si>
  <si>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</si>
  <si>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</si>
  <si>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</si>
  <si>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</si>
  <si>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</si>
  <si>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</si>
  <si>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</si>
  <si>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</si>
  <si>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</si>
  <si>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</si>
  <si>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</si>
  <si>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</si>
  <si>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</si>
  <si>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</si>
  <si>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</si>
  <si>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</si>
  <si>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</si>
  <si>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</si>
  <si>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</si>
  <si>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</si>
  <si>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</si>
  <si>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</si>
  <si>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</si>
  <si>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</si>
  <si>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</si>
  <si>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</si>
  <si>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</si>
  <si>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</si>
  <si>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</si>
  <si>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</si>
  <si>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</si>
  <si>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</si>
  <si>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</si>
  <si>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</si>
  <si>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</si>
  <si>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</si>
  <si>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</si>
  <si>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</si>
  <si>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</si>
  <si>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</si>
  <si>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</si>
  <si>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</si>
  <si>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</si>
  <si>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</si>
  <si>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</si>
  <si>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</si>
  <si>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</si>
  <si>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</si>
  <si>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</si>
  <si>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</si>
  <si>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</si>
  <si>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</si>
  <si>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</si>
  <si>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</si>
  <si>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</si>
  <si>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</si>
  <si>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</si>
  <si>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</si>
  <si>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</si>
  <si>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</si>
  <si>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</si>
  <si>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</si>
  <si>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</si>
  <si>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</si>
  <si>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</si>
  <si>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</si>
  <si>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</si>
  <si>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</si>
  <si>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</si>
  <si>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</si>
  <si>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</si>
  <si>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</si>
  <si>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</si>
  <si>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</si>
  <si>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</si>
  <si>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</si>
  <si>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</si>
  <si>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</si>
  <si>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</si>
  <si>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</si>
  <si>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</si>
  <si>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</si>
  <si>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</si>
  <si>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</si>
  <si>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</si>
  <si>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</si>
  <si>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</si>
  <si>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</si>
  <si>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</si>
  <si>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</si>
  <si>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</si>
  <si>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</si>
  <si>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</si>
  <si>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</si>
  <si>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</si>
  <si>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</si>
  <si>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</si>
  <si>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</si>
  <si>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</si>
  <si>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</si>
  <si>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</si>
  <si>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</si>
  <si>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</si>
  <si>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</si>
  <si>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</si>
  <si>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</si>
  <si>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</si>
  <si>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</si>
  <si>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</si>
  <si>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</si>
  <si>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</si>
  <si>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</si>
  <si>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</si>
  <si>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</si>
  <si>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</si>
  <si>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</si>
  <si>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</si>
  <si>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</si>
  <si>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</si>
  <si>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</si>
  <si>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</si>
  <si>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</si>
  <si>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</si>
  <si>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</si>
  <si>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</si>
  <si>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</si>
  <si>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</si>
  <si>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</si>
  <si>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</si>
  <si>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</si>
  <si>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</si>
  <si>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</si>
  <si>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</si>
  <si>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</si>
  <si>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</si>
  <si>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</si>
  <si>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</si>
  <si>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</si>
  <si>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</si>
  <si>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</si>
  <si>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</si>
  <si>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</si>
  <si>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</si>
  <si>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</si>
  <si>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</si>
  <si>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</si>
  <si>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</si>
  <si>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</si>
  <si>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</si>
  <si>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</si>
  <si>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</si>
  <si>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</si>
  <si>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</si>
  <si>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</si>
  <si>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</si>
  <si>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</si>
  <si>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</si>
  <si>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</si>
  <si>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</si>
  <si>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</si>
  <si>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</si>
  <si>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</si>
  <si>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</si>
  <si>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</si>
  <si>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</si>
  <si>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</si>
  <si>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</si>
  <si>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</si>
  <si>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</si>
  <si>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</si>
  <si>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</si>
  <si>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</si>
  <si>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</si>
  <si>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</si>
  <si>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</si>
  <si>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</si>
  <si>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</si>
  <si>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</si>
  <si>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</si>
  <si>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</si>
  <si>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</si>
  <si>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</si>
  <si>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</si>
  <si>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</si>
  <si>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</si>
  <si>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</si>
  <si>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</si>
  <si>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</si>
  <si>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</si>
  <si>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</si>
  <si>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</si>
  <si>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</si>
  <si>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</si>
  <si>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</si>
  <si>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</si>
  <si>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</si>
  <si>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</si>
  <si>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</si>
  <si>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</si>
  <si>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</si>
  <si>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</si>
  <si>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</si>
  <si>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</si>
  <si>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</si>
  <si>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</si>
  <si>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</si>
  <si>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</si>
  <si>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</si>
  <si>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</si>
  <si>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</si>
  <si>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</si>
  <si>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</si>
  <si>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</si>
  <si>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</si>
  <si>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</si>
  <si>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</si>
  <si>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</si>
  <si>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</si>
  <si>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</si>
  <si>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</si>
  <si>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</si>
  <si>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</si>
  <si>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</si>
  <si>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</si>
  <si>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</si>
  <si>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</si>
  <si>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</si>
  <si>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</si>
  <si>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</si>
  <si>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</si>
  <si>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</si>
  <si>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</si>
  <si>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</si>
  <si>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</si>
  <si>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</si>
  <si>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</si>
  <si>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</si>
  <si>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</si>
  <si>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</si>
  <si>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</si>
  <si>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</si>
  <si>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</si>
  <si>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</si>
  <si>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</si>
  <si>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</si>
  <si>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</si>
  <si>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</si>
  <si>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</si>
  <si>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</si>
  <si>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</si>
  <si>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</si>
  <si>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</si>
  <si>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</si>
  <si>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</si>
  <si>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</si>
  <si>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</si>
  <si>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</si>
  <si>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</si>
  <si>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</si>
  <si>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</si>
  <si>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</si>
  <si>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</si>
  <si>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</si>
  <si>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</si>
  <si>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</si>
  <si>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</si>
  <si>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</si>
  <si>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</si>
  <si>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</si>
  <si>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</si>
  <si>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</si>
  <si>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</si>
  <si>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</si>
  <si>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</si>
  <si>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</si>
  <si>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</si>
  <si>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</si>
  <si>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</si>
  <si>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</si>
  <si>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</si>
  <si>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</si>
  <si>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</si>
  <si>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</si>
  <si>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</si>
  <si>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</si>
  <si>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</si>
  <si>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</si>
  <si>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</si>
  <si>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</si>
  <si>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</si>
  <si>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</si>
  <si>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</si>
  <si>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</si>
  <si>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</si>
  <si>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</si>
  <si>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</si>
  <si>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</si>
  <si>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</si>
  <si>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</si>
  <si>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</si>
  <si>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</si>
  <si>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</si>
  <si>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</si>
  <si>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</si>
  <si>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</si>
  <si>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</si>
  <si>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</si>
  <si>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</si>
  <si>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</si>
  <si>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</si>
  <si>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</si>
  <si>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</si>
  <si>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</si>
  <si>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</si>
  <si>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</si>
  <si>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</si>
  <si>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</si>
  <si>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</si>
  <si>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</si>
  <si>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</si>
  <si>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</si>
  <si>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</si>
  <si>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</si>
  <si>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</si>
  <si>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</si>
  <si>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</si>
  <si>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</si>
  <si>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</si>
  <si>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</si>
  <si>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</si>
  <si>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</si>
  <si>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</si>
  <si>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</si>
  <si>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</si>
  <si>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</si>
  <si>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</si>
  <si>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</si>
  <si>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</si>
  <si>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</si>
  <si>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</si>
  <si>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</si>
  <si>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</si>
  <si>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</si>
  <si>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</si>
  <si>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</si>
  <si>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</si>
  <si>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</si>
  <si>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</si>
  <si>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</si>
  <si>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</si>
  <si>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</si>
  <si>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</si>
  <si>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</si>
  <si>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</si>
  <si>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</si>
  <si>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</si>
  <si>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</si>
  <si>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</si>
  <si>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</si>
  <si>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</si>
  <si>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</si>
  <si>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</si>
  <si>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</si>
  <si>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</si>
  <si>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</si>
  <si>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</si>
  <si>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</si>
  <si>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</si>
  <si>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</si>
  <si>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</si>
  <si>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</si>
  <si>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</si>
  <si>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</si>
  <si>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</si>
  <si>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</si>
  <si>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</si>
  <si>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</si>
  <si>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</si>
  <si>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</si>
  <si>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</si>
  <si>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</si>
  <si>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</si>
  <si>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</si>
  <si>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</si>
  <si>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</si>
  <si>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</si>
  <si>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</si>
  <si>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</si>
  <si>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</si>
  <si>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</si>
  <si>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</si>
  <si>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</si>
  <si>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</si>
  <si>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</si>
  <si>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</si>
  <si>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</si>
  <si>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</si>
  <si>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</si>
  <si>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</si>
  <si>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</si>
  <si>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</si>
  <si>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</si>
  <si>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</si>
  <si>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</si>
  <si>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</si>
  <si>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</si>
  <si>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</si>
  <si>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</si>
  <si>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</si>
  <si>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</si>
  <si>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</si>
  <si>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</si>
  <si>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</si>
  <si>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</si>
  <si>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</si>
  <si>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</si>
  <si>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</si>
  <si>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</si>
  <si>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</si>
  <si>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</si>
  <si>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</si>
  <si>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</si>
  <si>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</si>
  <si>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</si>
  <si>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</si>
  <si>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</si>
  <si>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</si>
  <si>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</si>
  <si>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</si>
  <si>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</si>
  <si>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</si>
  <si>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</si>
  <si>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</si>
  <si>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</si>
  <si>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</si>
  <si>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</si>
  <si>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</si>
  <si>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</si>
  <si>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</si>
  <si>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</si>
  <si>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</si>
  <si>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</si>
  <si>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</si>
  <si>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</si>
  <si>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</si>
  <si>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</si>
  <si>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</si>
  <si>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</si>
  <si>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</si>
  <si>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</si>
  <si>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</si>
  <si>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</si>
  <si>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</si>
  <si>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</si>
  <si>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</si>
  <si>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</si>
  <si>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</si>
  <si>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</si>
  <si>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</si>
  <si>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</si>
  <si>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</si>
  <si>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</si>
  <si>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</si>
  <si>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</si>
  <si>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</si>
  <si>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</si>
  <si>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</si>
  <si>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</si>
  <si>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</si>
  <si>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</si>
  <si>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</si>
  <si>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</si>
  <si>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</si>
  <si>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</si>
  <si>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</si>
  <si>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</si>
  <si>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</si>
  <si>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</si>
  <si>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</si>
  <si>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</si>
  <si>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</si>
  <si>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</si>
  <si>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</si>
  <si>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</si>
  <si>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</si>
  <si>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</si>
  <si>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</si>
  <si>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</si>
  <si>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</si>
  <si>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</si>
  <si>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</si>
  <si>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</si>
  <si>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</si>
  <si>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</si>
  <si>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</si>
  <si>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</si>
  <si>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</si>
  <si>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</si>
  <si>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</si>
  <si>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</si>
  <si>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</si>
  <si>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</si>
  <si>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</si>
  <si>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</si>
  <si>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</si>
  <si>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</si>
  <si>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</si>
  <si>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</si>
  <si>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</si>
  <si>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</si>
  <si>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</si>
  <si>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</si>
  <si>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</si>
  <si>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</si>
  <si>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</si>
  <si>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</si>
  <si>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</si>
  <si>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</si>
  <si>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</si>
  <si>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</si>
  <si>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</si>
  <si>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</si>
  <si>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</si>
  <si>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</si>
  <si>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</si>
  <si>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</si>
  <si>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</si>
  <si>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</si>
  <si>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</si>
  <si>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</si>
  <si>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</si>
  <si>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</si>
  <si>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</si>
  <si>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</si>
  <si>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</si>
  <si>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</si>
  <si>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</si>
  <si>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</si>
  <si>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</si>
  <si>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</si>
  <si>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</si>
  <si>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</si>
  <si>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</si>
  <si>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</si>
  <si>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</si>
  <si>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</si>
  <si>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</si>
  <si>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</si>
  <si>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</si>
  <si>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</si>
  <si>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</si>
  <si>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</si>
  <si>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</si>
  <si>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</si>
  <si>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</si>
  <si>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</si>
  <si>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</si>
  <si>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</si>
  <si>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</si>
  <si>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</si>
  <si>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</si>
  <si>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</si>
  <si>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</si>
  <si>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</si>
  <si>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</si>
  <si>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</si>
  <si>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</si>
  <si>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</si>
  <si>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</si>
  <si>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</si>
  <si>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</si>
  <si>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</si>
  <si>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</si>
  <si>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</si>
  <si>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</si>
  <si>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</si>
  <si>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</si>
  <si>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</si>
  <si>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</si>
  <si>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</si>
  <si>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</si>
  <si>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</si>
  <si>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</si>
  <si>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</si>
  <si>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</si>
  <si>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</si>
  <si>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</si>
  <si>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</si>
  <si>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</si>
  <si>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</si>
  <si>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</si>
  <si>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</si>
  <si>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</si>
  <si>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</si>
  <si>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</si>
  <si>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</si>
  <si>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</si>
  <si>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</si>
  <si>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</si>
  <si>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</si>
  <si>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</si>
  <si>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</si>
  <si>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</si>
  <si>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</si>
  <si>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</si>
  <si>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</si>
  <si>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</si>
  <si>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</si>
  <si>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</si>
  <si>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</si>
  <si>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</si>
  <si>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</si>
  <si>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</si>
  <si>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</si>
  <si>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</si>
  <si>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</si>
  <si>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</si>
  <si>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</si>
  <si>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</si>
  <si>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</si>
  <si>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</si>
  <si>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</si>
  <si>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</si>
  <si>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</si>
  <si>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</si>
  <si>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</si>
  <si>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</si>
  <si>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</si>
  <si>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</si>
  <si>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</si>
  <si>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</si>
  <si>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</si>
  <si>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</si>
  <si>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</si>
  <si>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</si>
  <si>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</si>
  <si>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</si>
  <si>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</si>
  <si>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</si>
  <si>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</si>
  <si>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</si>
  <si>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</si>
  <si>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</si>
  <si>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</si>
  <si>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</si>
  <si>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</si>
  <si>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</si>
  <si>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</si>
  <si>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</si>
  <si>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</si>
  <si>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</si>
  <si>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</si>
  <si>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</si>
  <si>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</si>
  <si>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</si>
  <si>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</si>
  <si>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</si>
  <si>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</si>
  <si>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</si>
  <si>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</si>
  <si>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</si>
  <si>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</si>
  <si>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</si>
  <si>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</si>
  <si>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</si>
  <si>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</si>
  <si>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</si>
  <si>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</si>
  <si>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</si>
  <si>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</si>
  <si>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</si>
  <si>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</si>
  <si>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</si>
  <si>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</si>
  <si>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</si>
  <si>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</si>
  <si>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</si>
  <si>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</si>
  <si>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</si>
  <si>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</si>
  <si>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</si>
  <si>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</si>
  <si>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</si>
  <si>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</si>
  <si>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</si>
  <si>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</si>
  <si>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</si>
  <si>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</si>
  <si>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</si>
  <si>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</si>
  <si>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</si>
  <si>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</si>
  <si>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</si>
  <si>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</si>
  <si>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</si>
  <si>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</si>
  <si>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</si>
  <si>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</si>
  <si>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</si>
  <si>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</si>
  <si>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</si>
  <si>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</si>
  <si>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</si>
  <si>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</si>
  <si>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</si>
  <si>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</si>
  <si>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</si>
  <si>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</si>
  <si>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</si>
  <si>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</si>
  <si>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</si>
  <si>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</si>
  <si>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</si>
  <si>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</si>
  <si>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</si>
  <si>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</si>
  <si>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</si>
  <si>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</si>
  <si>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</si>
  <si>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</si>
  <si>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</si>
  <si>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</si>
  <si>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</si>
  <si>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</si>
  <si>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</si>
  <si>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</si>
  <si>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</si>
  <si>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</si>
  <si>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</si>
  <si>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</si>
  <si>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</si>
  <si>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</si>
  <si>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</si>
  <si>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</si>
  <si>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</si>
  <si>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</si>
  <si>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</si>
  <si>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</si>
  <si>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</si>
  <si>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</si>
  <si>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</si>
  <si>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</si>
  <si>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</si>
  <si>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</si>
  <si>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</si>
  <si>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</si>
  <si>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</si>
  <si>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</si>
  <si>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</si>
  <si>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</si>
  <si>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</si>
  <si>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</si>
  <si>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</si>
  <si>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</si>
  <si>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</si>
  <si>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</si>
  <si>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</si>
  <si>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</si>
  <si>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</si>
  <si>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</si>
  <si>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</si>
  <si>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</si>
  <si>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</si>
  <si>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</si>
  <si>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</si>
  <si>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</si>
  <si>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</si>
  <si>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</si>
  <si>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</si>
  <si>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</si>
  <si>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</si>
  <si>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</si>
  <si>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</si>
  <si>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</si>
  <si>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</si>
  <si>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</si>
  <si>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</si>
  <si>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</si>
  <si>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</si>
  <si>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</si>
  <si>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</si>
  <si>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</si>
  <si>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</si>
  <si>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</si>
  <si>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</si>
  <si>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</si>
  <si>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</si>
  <si>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</si>
  <si>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</si>
  <si>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</si>
  <si>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</si>
  <si>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</si>
  <si>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</si>
  <si>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</si>
  <si>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</si>
  <si>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</si>
  <si>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</si>
  <si>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</si>
  <si>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</si>
  <si>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</si>
  <si>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</si>
  <si>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</si>
  <si>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</si>
  <si>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</si>
  <si>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</si>
  <si>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</si>
  <si>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</si>
  <si>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</si>
  <si>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</si>
  <si>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</si>
  <si>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</si>
  <si>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</si>
  <si>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</si>
  <si>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</si>
  <si>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</si>
  <si>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</si>
  <si>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</si>
  <si>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</si>
  <si>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</si>
  <si>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</si>
  <si>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</si>
  <si>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</si>
  <si>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</si>
  <si>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</si>
  <si>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</si>
  <si>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</si>
  <si>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</si>
  <si>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</si>
  <si>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</si>
  <si>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</si>
  <si>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</si>
  <si>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</si>
  <si>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</si>
  <si>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</si>
  <si>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</si>
  <si>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</si>
  <si>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</si>
  <si>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</si>
  <si>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</si>
  <si>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</si>
  <si>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</si>
  <si>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</si>
  <si>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</si>
  <si>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</si>
  <si>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</si>
  <si>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</si>
  <si>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</si>
  <si>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</si>
  <si>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</si>
  <si>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</si>
  <si>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</si>
  <si>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</si>
  <si>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</si>
  <si>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</si>
  <si>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</si>
  <si>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</si>
  <si>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</si>
  <si>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</si>
  <si>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</si>
  <si>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</si>
  <si>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</si>
  <si>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</si>
  <si>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</si>
  <si>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</si>
  <si>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</si>
  <si>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</si>
  <si>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</si>
  <si>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</si>
  <si>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</si>
  <si>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</si>
  <si>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</si>
  <si>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</si>
  <si>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</si>
  <si>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</si>
  <si>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</si>
  <si>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</si>
  <si>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</si>
  <si>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</si>
  <si>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</si>
  <si>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</si>
  <si>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</si>
  <si>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</si>
  <si>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</si>
  <si>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</si>
  <si>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</si>
  <si>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</si>
  <si>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</si>
  <si>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</si>
  <si>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</si>
  <si>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</si>
  <si>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</si>
  <si>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</si>
  <si>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</si>
  <si>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</si>
  <si>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</si>
  <si>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</si>
  <si>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</si>
  <si>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</si>
  <si>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</si>
  <si>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</si>
  <si>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</si>
  <si>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</si>
  <si>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</si>
  <si>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</si>
  <si>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</si>
  <si>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</si>
  <si>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</si>
  <si>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</si>
  <si>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</si>
  <si>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</si>
  <si>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</si>
  <si>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</si>
  <si>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</si>
  <si>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</si>
  <si>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</si>
  <si>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</si>
  <si>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</si>
  <si>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</si>
  <si>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</si>
  <si>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</si>
  <si>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</si>
  <si>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</si>
  <si>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</si>
  <si>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</si>
  <si>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</si>
  <si>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</si>
  <si>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</si>
  <si>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</si>
  <si>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</si>
  <si>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</si>
  <si>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</si>
  <si>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</si>
  <si>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</si>
  <si>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</si>
  <si>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</si>
  <si>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</si>
  <si>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</si>
  <si>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</si>
  <si>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</si>
  <si>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</si>
  <si>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</si>
  <si>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</si>
  <si>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</si>
  <si>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</si>
  <si>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</si>
  <si>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</si>
  <si>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</si>
  <si>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</si>
  <si>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</si>
  <si>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</si>
  <si>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</si>
  <si>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</si>
  <si>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</si>
  <si>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</si>
  <si>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</si>
  <si>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</si>
  <si>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</si>
  <si>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</si>
  <si>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</si>
  <si>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</si>
  <si>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</si>
  <si>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</si>
  <si>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</si>
  <si>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</si>
  <si>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</si>
  <si>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</si>
  <si>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</si>
  <si>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</si>
  <si>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</si>
  <si>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</si>
  <si>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</si>
  <si>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</si>
  <si>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</si>
  <si>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</si>
  <si>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</si>
  <si>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</si>
  <si>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</si>
  <si>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</si>
  <si>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</si>
  <si>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</si>
  <si>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</si>
  <si>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</si>
  <si>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</si>
  <si>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</si>
  <si>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</si>
  <si>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</si>
  <si>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</si>
  <si>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</si>
  <si>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</si>
  <si>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</si>
  <si>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</si>
  <si>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</si>
  <si>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</si>
  <si>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</si>
  <si>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</si>
  <si>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</si>
  <si>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</si>
  <si>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</si>
  <si>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</si>
  <si>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</si>
  <si>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</si>
  <si>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</si>
  <si>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</si>
  <si>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</si>
  <si>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</si>
  <si>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</si>
  <si>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</si>
  <si>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</si>
  <si>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</si>
  <si>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</si>
  <si>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</si>
  <si>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</si>
  <si>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</si>
  <si>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</si>
  <si>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</si>
  <si>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</si>
  <si>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</si>
  <si>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</si>
  <si>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</si>
  <si>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</si>
  <si>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</si>
  <si>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</si>
  <si>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</si>
  <si>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</si>
  <si>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</si>
  <si>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</si>
  <si>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</si>
  <si>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</si>
  <si>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</si>
  <si>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</si>
  <si>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</si>
  <si>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</si>
  <si>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</si>
  <si>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</si>
  <si>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</si>
  <si>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</si>
  <si>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</si>
  <si>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</si>
  <si>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</si>
  <si>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</si>
  <si>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</si>
  <si>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</si>
  <si>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</si>
  <si>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</si>
  <si>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</si>
  <si>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</si>
  <si>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</si>
  <si>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</si>
  <si>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</si>
  <si>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</si>
  <si>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</si>
  <si>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</si>
  <si>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</si>
  <si>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</si>
  <si>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</si>
  <si>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</si>
  <si>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</si>
  <si>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</si>
  <si>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</si>
  <si>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</si>
  <si>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</si>
  <si>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</si>
  <si>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</si>
  <si>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</si>
  <si>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</si>
  <si>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</si>
  <si>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</si>
  <si>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</si>
  <si>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</si>
  <si>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</si>
  <si>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</si>
  <si>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</si>
  <si>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</si>
  <si>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</si>
  <si>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</si>
  <si>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</si>
  <si>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</si>
  <si>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</si>
  <si>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</si>
  <si>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</si>
  <si>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</si>
  <si>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</si>
  <si>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</si>
  <si>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</si>
  <si>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</si>
  <si>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</si>
  <si>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</si>
  <si>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</si>
  <si>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</si>
  <si>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</si>
  <si>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</si>
  <si>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</si>
  <si>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</si>
  <si>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</si>
  <si>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</si>
  <si>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</si>
  <si>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</si>
  <si>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</si>
  <si>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</si>
  <si>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</si>
  <si>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</si>
  <si>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</si>
  <si>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</si>
  <si>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</si>
  <si>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</si>
  <si>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</si>
  <si>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</si>
  <si>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</si>
  <si>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</si>
  <si>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</si>
  <si>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</si>
  <si>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</si>
  <si>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</si>
  <si>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</si>
  <si>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</si>
  <si>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</si>
  <si>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</si>
  <si>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</si>
  <si>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</si>
  <si>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</si>
  <si>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</si>
  <si>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</si>
  <si>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</si>
  <si>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</si>
  <si>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</si>
  <si>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</si>
  <si>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</si>
  <si>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</si>
  <si>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</si>
  <si>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</si>
  <si>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</si>
  <si>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</si>
  <si>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</si>
  <si>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</si>
  <si>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</si>
  <si>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</si>
  <si>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</si>
  <si>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</si>
  <si>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</si>
  <si>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</si>
  <si>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</si>
  <si>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</si>
  <si>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</si>
  <si>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</si>
  <si>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</si>
  <si>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</si>
  <si>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</si>
  <si>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</si>
  <si>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</si>
  <si>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</si>
  <si>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</si>
  <si>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</si>
  <si>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</si>
  <si>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</si>
  <si>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</si>
  <si>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</si>
  <si>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</si>
  <si>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</si>
  <si>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</si>
  <si>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</si>
  <si>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</si>
  <si>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</si>
  <si>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</si>
  <si>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</si>
  <si>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</si>
  <si>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</si>
  <si>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</si>
  <si>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</si>
  <si>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</si>
  <si>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</si>
  <si>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</si>
  <si>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</si>
  <si>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</si>
  <si>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</si>
  <si>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</si>
  <si>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</si>
  <si>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</si>
  <si>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</si>
  <si>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</si>
  <si>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</si>
  <si>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</si>
  <si>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</si>
  <si>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</si>
  <si>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</si>
  <si>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</si>
  <si>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</si>
  <si>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</si>
  <si>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</si>
  <si>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</si>
  <si>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</si>
  <si>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</si>
  <si>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</si>
  <si>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</si>
  <si>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</si>
  <si>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</si>
  <si>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</si>
  <si>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</si>
  <si>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</si>
  <si>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</si>
  <si>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</si>
  <si>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</si>
  <si>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</si>
  <si>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</si>
  <si>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</si>
  <si>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</si>
  <si>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</si>
  <si>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</si>
  <si>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</si>
  <si>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</si>
  <si>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</si>
  <si>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</si>
  <si>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</si>
  <si>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</si>
  <si>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</si>
  <si>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</si>
  <si>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</si>
  <si>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</si>
  <si>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</si>
  <si>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</si>
  <si>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</si>
  <si>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</si>
  <si>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</si>
  <si>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</si>
  <si>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</si>
  <si>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</si>
  <si>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</si>
  <si>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</si>
  <si>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</si>
  <si>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</si>
  <si>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</si>
  <si>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</si>
  <si>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</si>
  <si>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</si>
  <si>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</si>
  <si>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</si>
  <si>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</si>
  <si>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</si>
  <si>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</si>
  <si>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</si>
  <si>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</si>
  <si>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</si>
  <si>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</si>
  <si>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</si>
  <si>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</si>
  <si>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</si>
  <si>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</si>
  <si>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</si>
  <si>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</si>
  <si>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</si>
  <si>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</si>
  <si>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</si>
  <si>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</si>
  <si>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</si>
  <si>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</si>
  <si>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</si>
  <si>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</si>
  <si>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</si>
  <si>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</si>
  <si>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</si>
  <si>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</si>
  <si>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</si>
  <si>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</si>
  <si>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</si>
  <si>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</si>
  <si>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</si>
  <si>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</si>
  <si>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</si>
  <si>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</si>
  <si>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</si>
  <si>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</si>
  <si>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</si>
  <si>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</si>
  <si>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</si>
  <si>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</si>
  <si>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</si>
  <si>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</si>
  <si>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</si>
  <si>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</si>
  <si>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</si>
  <si>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</si>
  <si>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</si>
  <si>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</si>
  <si>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</si>
  <si>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</si>
  <si>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</si>
  <si>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</si>
  <si>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</si>
  <si>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</si>
  <si>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</si>
  <si>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</si>
  <si>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</si>
  <si>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</si>
  <si>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</si>
  <si>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</si>
  <si>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</si>
  <si>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</si>
  <si>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</si>
  <si>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</si>
  <si>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</si>
  <si>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</si>
  <si>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</si>
  <si>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</si>
  <si>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</si>
  <si>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</si>
  <si>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</si>
  <si>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</si>
  <si>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</si>
  <si>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</si>
  <si>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</si>
  <si>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</si>
  <si>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</si>
  <si>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</si>
  <si>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</si>
  <si>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</si>
  <si>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</si>
  <si>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</si>
  <si>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</si>
  <si>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</si>
  <si>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</si>
  <si>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</si>
  <si>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</si>
  <si>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</si>
  <si>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</si>
  <si>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</si>
  <si>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</si>
  <si>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</si>
  <si>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</si>
  <si>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</si>
  <si>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</si>
  <si>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</si>
  <si>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</si>
  <si>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</si>
  <si>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</si>
  <si>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</si>
  <si>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</si>
  <si>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</si>
  <si>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</si>
  <si>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</si>
  <si>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</si>
  <si>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</si>
  <si>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</si>
  <si>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</si>
  <si>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</si>
  <si>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</si>
  <si>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</si>
  <si>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</si>
  <si>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</si>
  <si>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</si>
  <si>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</si>
  <si>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</si>
  <si>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</si>
  <si>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</si>
  <si>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</si>
  <si>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</si>
  <si>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</si>
  <si>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</si>
  <si>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</si>
  <si>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</si>
  <si>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</si>
  <si>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</si>
  <si>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</si>
  <si>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</si>
  <si>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</si>
  <si>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</si>
  <si>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</si>
  <si>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</si>
  <si>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</si>
  <si>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</si>
  <si>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</si>
  <si>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</si>
  <si>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</si>
  <si>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</si>
  <si>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</si>
  <si>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</si>
  <si>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</si>
  <si>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</si>
  <si>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</si>
  <si>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</si>
  <si>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</si>
  <si>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</si>
  <si>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</si>
  <si>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</si>
  <si>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</si>
  <si>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</si>
  <si>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</si>
  <si>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</si>
  <si>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</si>
  <si>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</si>
  <si>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</si>
  <si>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</si>
  <si>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</si>
  <si>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</si>
  <si>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</si>
  <si>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</si>
  <si>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</si>
  <si>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</si>
  <si>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</si>
  <si>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</si>
  <si>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</si>
  <si>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</si>
  <si>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</si>
  <si>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</si>
  <si>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</si>
  <si>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</si>
  <si>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</si>
  <si>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</si>
  <si>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</si>
  <si>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</si>
  <si>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</si>
  <si>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</si>
  <si>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</si>
  <si>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</si>
  <si>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</si>
  <si>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</si>
  <si>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</si>
  <si>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</si>
  <si>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</si>
  <si>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</si>
  <si>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</si>
  <si>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</si>
  <si>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</si>
  <si>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</si>
  <si>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</si>
  <si>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</si>
  <si>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</si>
  <si>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</si>
  <si>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</si>
  <si>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</si>
  <si>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</si>
  <si>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</si>
  <si>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</si>
  <si>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</si>
  <si>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</si>
  <si>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</si>
  <si>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</si>
  <si>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</si>
  <si>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</si>
  <si>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</si>
  <si>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</si>
  <si>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</si>
  <si>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</si>
  <si>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</si>
  <si>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</si>
  <si>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</si>
  <si>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</si>
  <si>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</si>
  <si>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</si>
  <si>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</si>
  <si>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</si>
  <si>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</si>
  <si>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</si>
  <si>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</si>
  <si>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</si>
  <si>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</si>
  <si>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</si>
  <si>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</si>
  <si>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</si>
  <si>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</si>
  <si>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</si>
  <si>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</si>
  <si>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</si>
  <si>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</si>
  <si>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</si>
  <si>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</si>
  <si>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</si>
  <si>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</si>
  <si>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</si>
  <si>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</si>
  <si>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</si>
  <si>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</si>
  <si>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</si>
  <si>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</si>
  <si>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</si>
  <si>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</si>
  <si>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</si>
  <si>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</si>
  <si>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</si>
  <si>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</si>
  <si>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</si>
  <si>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</si>
  <si>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</si>
  <si>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</si>
  <si>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</si>
  <si>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</si>
  <si>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</si>
  <si>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</si>
  <si>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</si>
  <si>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</si>
  <si>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</si>
  <si>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</si>
  <si>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</si>
  <si>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</si>
  <si>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</si>
  <si>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</si>
  <si>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</si>
  <si>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</si>
  <si>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</si>
  <si>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</si>
  <si>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</si>
  <si>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</si>
  <si>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</si>
  <si>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</si>
  <si>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</si>
  <si>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</si>
  <si>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</si>
  <si>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</si>
  <si>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</si>
  <si>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</si>
  <si>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</si>
  <si>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</si>
  <si>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</si>
  <si>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</si>
  <si>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</si>
  <si>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</si>
  <si>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</si>
  <si>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</si>
  <si>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</si>
  <si>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</si>
  <si>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</si>
  <si>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</si>
  <si>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</si>
  <si>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</si>
  <si>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</si>
  <si>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</si>
  <si>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</si>
  <si>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</si>
  <si>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</si>
  <si>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</si>
  <si>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</si>
  <si>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</si>
  <si>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</si>
  <si>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</si>
  <si>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</si>
  <si>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</si>
  <si>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</si>
  <si>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</si>
  <si>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</si>
  <si>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</si>
  <si>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</si>
  <si>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</si>
  <si>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</si>
  <si>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</si>
  <si>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</si>
  <si>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</si>
  <si>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</si>
  <si>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</si>
  <si>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</si>
  <si>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</si>
  <si>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</si>
  <si>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</si>
  <si>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</si>
  <si>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</si>
  <si>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</si>
  <si>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</si>
  <si>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</si>
  <si>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</si>
  <si>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</si>
  <si>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</si>
  <si>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</si>
  <si>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</si>
  <si>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</si>
  <si>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</si>
  <si>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</si>
  <si>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</si>
  <si>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</si>
  <si>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</si>
  <si>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</si>
  <si>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</si>
  <si>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</si>
  <si>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</si>
  <si>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</si>
  <si>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</si>
  <si>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</si>
  <si>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</si>
  <si>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</si>
  <si>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</si>
  <si>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</si>
  <si>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</si>
  <si>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</si>
  <si>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</si>
  <si>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</si>
  <si>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</si>
  <si>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</si>
  <si>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</si>
  <si>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</si>
  <si>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</si>
  <si>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</si>
  <si>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</si>
  <si>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</si>
  <si>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</si>
  <si>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</si>
  <si>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</si>
  <si>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</si>
  <si>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</si>
  <si>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</si>
  <si>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</si>
  <si>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</si>
  <si>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</si>
  <si>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</si>
  <si>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</si>
  <si>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</si>
  <si>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</si>
  <si>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</si>
  <si>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</si>
  <si>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</si>
  <si>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</si>
  <si>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</si>
  <si>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</si>
  <si>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</si>
  <si>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</si>
  <si>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</si>
  <si>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</si>
  <si>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</si>
  <si>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</si>
  <si>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</si>
  <si>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</si>
  <si>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</si>
  <si>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</si>
  <si>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</si>
  <si>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</si>
  <si>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</si>
  <si>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</si>
  <si>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</si>
  <si>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</si>
  <si>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</si>
  <si>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</si>
  <si>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</si>
  <si>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</si>
  <si>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</si>
  <si>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</si>
  <si>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</si>
  <si>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</si>
  <si>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</si>
  <si>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</si>
  <si>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</si>
  <si>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</si>
  <si>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</si>
  <si>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</si>
  <si>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</si>
  <si>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</si>
  <si>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</si>
  <si>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</si>
  <si>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</si>
  <si>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</si>
  <si>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</si>
  <si>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</si>
  <si>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</si>
  <si>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</si>
  <si>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</si>
  <si>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</si>
  <si>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</si>
  <si>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</si>
  <si>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</si>
  <si>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</si>
  <si>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</si>
  <si>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</si>
  <si>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</si>
  <si>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</si>
  <si>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</si>
  <si>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</si>
  <si>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</si>
  <si>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</si>
  <si>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</si>
  <si>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</si>
  <si>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</si>
  <si>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</si>
  <si>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</si>
  <si>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</si>
  <si>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</si>
  <si>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</si>
  <si>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</si>
  <si>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</si>
  <si>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</si>
  <si>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</si>
  <si>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</si>
  <si>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</si>
  <si>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</si>
  <si>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</si>
  <si>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</si>
  <si>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</si>
  <si>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</si>
  <si>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</si>
  <si>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</si>
  <si>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</si>
  <si>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</si>
  <si>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</si>
  <si>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</si>
  <si>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</si>
  <si>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</si>
  <si>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</si>
  <si>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</si>
  <si>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</si>
  <si>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</si>
  <si>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</si>
  <si>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</si>
  <si>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</si>
  <si>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</si>
  <si>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</si>
  <si>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</si>
  <si>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</si>
  <si>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</si>
  <si>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</si>
  <si>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</si>
  <si>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</si>
  <si>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</si>
  <si>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</si>
  <si>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</si>
  <si>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</si>
  <si>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</si>
  <si>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</si>
  <si>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</si>
  <si>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</si>
  <si>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</si>
  <si>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</si>
  <si>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</si>
  <si>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</si>
  <si>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</si>
  <si>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</si>
  <si>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</si>
  <si>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</si>
  <si>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</si>
  <si>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</si>
  <si>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</si>
  <si>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</si>
  <si>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</si>
  <si>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</si>
  <si>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</si>
  <si>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</si>
  <si>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</si>
  <si>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</si>
  <si>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</si>
  <si>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</si>
  <si>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</si>
  <si>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</si>
  <si>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</si>
  <si>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</si>
  <si>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</si>
  <si>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</si>
  <si>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</si>
  <si>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</si>
  <si>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</si>
  <si>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</si>
  <si>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</si>
  <si>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</si>
  <si>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</si>
  <si>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</si>
  <si>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</si>
  <si>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</si>
  <si>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</si>
  <si>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</si>
  <si>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</si>
  <si>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</si>
  <si>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</si>
  <si>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</si>
  <si>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</si>
  <si>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</si>
  <si>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</si>
  <si>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</si>
  <si>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</si>
  <si>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</si>
  <si>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</si>
  <si>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</si>
  <si>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</si>
  <si>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</si>
  <si>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</si>
  <si>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</si>
  <si>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</si>
  <si>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</si>
  <si>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</si>
  <si>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</si>
  <si>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</si>
  <si>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</si>
  <si>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</si>
  <si>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</si>
  <si>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</si>
  <si>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</si>
  <si>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</si>
  <si>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</si>
  <si>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</si>
  <si>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</si>
  <si>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</si>
  <si>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</si>
  <si>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</si>
  <si>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</si>
  <si>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</si>
  <si>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</si>
  <si>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</si>
  <si>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</si>
  <si>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</si>
  <si>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</si>
  <si>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</si>
  <si>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</si>
  <si>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</si>
  <si>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</si>
  <si>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</si>
  <si>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</si>
  <si>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</si>
  <si>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</si>
  <si>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</si>
  <si>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</si>
  <si>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</si>
  <si>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</si>
  <si>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</si>
  <si>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</si>
  <si>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</si>
  <si>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</si>
  <si>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</si>
  <si>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</si>
  <si>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</si>
  <si>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</si>
  <si>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</si>
  <si>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</si>
  <si>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</si>
  <si>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</si>
  <si>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</si>
  <si>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</si>
  <si>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</si>
  <si>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</si>
  <si>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</si>
  <si>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</si>
  <si>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</si>
  <si>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</si>
  <si>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</si>
  <si>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</si>
  <si>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</si>
  <si>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</si>
  <si>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</si>
  <si>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</si>
  <si>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</si>
  <si>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</si>
  <si>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</si>
  <si>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</si>
  <si>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</si>
  <si>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</si>
  <si>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</si>
  <si>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</si>
  <si>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</si>
  <si>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</si>
  <si>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</si>
  <si>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</si>
  <si>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</si>
  <si>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</si>
  <si>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</si>
  <si>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</si>
  <si>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</si>
  <si>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</si>
  <si>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</si>
  <si>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</si>
  <si>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</si>
  <si>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</si>
  <si>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</si>
  <si>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</si>
  <si>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</si>
  <si>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</si>
  <si>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</si>
  <si>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</si>
  <si>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</si>
  <si>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</si>
  <si>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</si>
  <si>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</si>
  <si>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</si>
  <si>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</si>
  <si>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</si>
  <si>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</si>
  <si>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</si>
  <si>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</si>
  <si>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</si>
  <si>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</si>
  <si>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</si>
  <si>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</si>
  <si>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</si>
  <si>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</si>
  <si>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</si>
  <si>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</si>
  <si>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</si>
  <si>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</si>
  <si>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</si>
  <si>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</si>
  <si>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</si>
  <si>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</si>
  <si>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</si>
  <si>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</si>
  <si>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</si>
  <si>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</si>
  <si>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</si>
  <si>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</si>
  <si>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</si>
  <si>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</si>
  <si>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</si>
  <si>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</si>
  <si>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</si>
  <si>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</si>
  <si>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</si>
  <si>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</si>
  <si>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</si>
  <si>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</si>
  <si>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</si>
  <si>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</si>
  <si>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</si>
  <si>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</si>
  <si>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</si>
  <si>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</si>
  <si>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</si>
  <si>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</si>
  <si>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</si>
  <si>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</si>
  <si>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</si>
  <si>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</si>
  <si>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</si>
  <si>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</si>
  <si>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</si>
  <si>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</si>
  <si>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</si>
  <si>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</si>
  <si>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</si>
  <si>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</si>
  <si>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</si>
  <si>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</si>
  <si>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</si>
  <si>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</si>
  <si>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</si>
  <si>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</si>
  <si>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</si>
  <si>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</si>
  <si>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</si>
  <si>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</si>
  <si>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</si>
  <si>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</si>
  <si>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</si>
  <si>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</si>
  <si>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</si>
  <si>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</si>
  <si>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</si>
  <si>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</si>
  <si>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</si>
  <si>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</si>
  <si>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</si>
  <si>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</si>
  <si>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</si>
  <si>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</si>
  <si>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</si>
  <si>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</si>
  <si>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</si>
  <si>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</si>
  <si>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</si>
  <si>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</si>
  <si>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</si>
  <si>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</si>
  <si>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</si>
  <si>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</si>
  <si>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</si>
  <si>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</si>
  <si>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</si>
  <si>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</si>
  <si>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</si>
  <si>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</si>
  <si>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</si>
  <si>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</si>
  <si>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</si>
  <si>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</si>
  <si>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</si>
  <si>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</si>
  <si>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</si>
  <si>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</si>
  <si>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</si>
  <si>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</si>
  <si>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</si>
  <si>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</si>
  <si>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</si>
  <si>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</si>
  <si>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</si>
  <si>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</si>
  <si>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</si>
  <si>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</si>
  <si>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</si>
  <si>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</si>
  <si>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</si>
  <si>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</si>
  <si>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</si>
  <si>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</si>
  <si>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</si>
  <si>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</si>
  <si>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</si>
  <si>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</si>
  <si>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</si>
  <si>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</si>
  <si>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</si>
  <si>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</si>
  <si>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</si>
  <si>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</si>
  <si>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</si>
  <si>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</si>
  <si>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</si>
  <si>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</si>
  <si>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</si>
  <si>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</si>
  <si>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</si>
  <si>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</si>
  <si>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</si>
  <si>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</si>
  <si>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</si>
  <si>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</si>
  <si>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</si>
  <si>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</si>
  <si>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</si>
  <si>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</si>
  <si>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</si>
  <si>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</si>
  <si>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</si>
  <si>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</si>
  <si>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</si>
  <si>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</si>
  <si>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</si>
  <si>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</si>
  <si>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</si>
  <si>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</si>
  <si>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</si>
  <si>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</si>
  <si>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</si>
  <si>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</si>
  <si>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</si>
  <si>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</si>
  <si>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</si>
  <si>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</si>
  <si>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</si>
  <si>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</si>
  <si>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</si>
  <si>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</si>
  <si>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</si>
  <si>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</si>
  <si>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</si>
  <si>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</si>
  <si>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</si>
  <si>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</si>
  <si>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</si>
  <si>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</si>
  <si>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</si>
  <si>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</si>
  <si>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</si>
  <si>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</si>
  <si>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</si>
  <si>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</si>
  <si>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</si>
  <si>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</si>
  <si>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</si>
  <si>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</si>
  <si>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</si>
  <si>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</si>
  <si>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</si>
  <si>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</si>
  <si>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</si>
  <si>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</si>
  <si>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</si>
  <si>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</si>
  <si>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</si>
  <si>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</si>
  <si>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</si>
  <si>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</si>
  <si>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</si>
  <si>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</si>
  <si>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</si>
  <si>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</si>
  <si>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</si>
  <si>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</si>
  <si>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</si>
  <si>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</si>
  <si>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</si>
  <si>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</si>
  <si>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</si>
  <si>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</si>
  <si>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</si>
  <si>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</si>
  <si>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</si>
  <si>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</si>
  <si>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</si>
  <si>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</si>
  <si>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</si>
  <si>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</si>
  <si>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</si>
  <si>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</si>
  <si>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</si>
  <si>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</si>
  <si>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</si>
  <si>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</si>
  <si>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</si>
  <si>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</si>
  <si>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</si>
  <si>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</si>
  <si>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</si>
  <si>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</si>
  <si>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</si>
  <si>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</si>
  <si>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</si>
  <si>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</si>
  <si>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</si>
  <si>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</si>
  <si>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</si>
  <si>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</si>
  <si>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</si>
  <si>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</si>
  <si>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</si>
  <si>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</si>
  <si>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</si>
  <si>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</si>
  <si>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</si>
  <si>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</si>
  <si>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</si>
  <si>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</si>
  <si>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</si>
  <si>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</si>
  <si>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</si>
  <si>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</si>
  <si>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</si>
  <si>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</si>
  <si>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</si>
  <si>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</si>
  <si>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</si>
  <si>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</si>
  <si>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</si>
  <si>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</si>
  <si>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</si>
  <si>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</si>
  <si>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</si>
  <si>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</si>
  <si>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</si>
  <si>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</si>
  <si>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</si>
  <si>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</si>
  <si>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</si>
  <si>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</si>
  <si>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</si>
  <si>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</si>
  <si>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</si>
  <si>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</si>
  <si>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</si>
  <si>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</si>
  <si>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</si>
  <si>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</si>
  <si>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</si>
  <si>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</si>
  <si>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</si>
  <si>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</si>
  <si>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</si>
  <si>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</si>
  <si>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</si>
  <si>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</si>
  <si>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</si>
  <si>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</si>
  <si>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</si>
  <si>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</si>
  <si>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</si>
  <si>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</si>
  <si>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</si>
  <si>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</si>
  <si>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</si>
  <si>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</si>
  <si>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</si>
  <si>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</si>
  <si>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</si>
  <si>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</si>
  <si>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</si>
  <si>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</si>
  <si>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</si>
  <si>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</si>
  <si>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</si>
  <si>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</si>
  <si>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</si>
  <si>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</si>
  <si>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</si>
  <si>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</si>
  <si>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</si>
  <si>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</si>
  <si>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</si>
  <si>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</si>
  <si>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</si>
  <si>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</si>
  <si>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</si>
  <si>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</si>
  <si>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</si>
  <si>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</si>
  <si>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</si>
  <si>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</si>
  <si>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</si>
  <si>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</si>
  <si>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</si>
  <si>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</si>
  <si>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</si>
  <si>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</si>
  <si>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</si>
  <si>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</si>
  <si>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</si>
  <si>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</si>
  <si>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</si>
  <si>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</si>
  <si>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</si>
  <si>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</si>
  <si>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</si>
  <si>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</si>
  <si>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</si>
  <si>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</si>
  <si>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</si>
  <si>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</si>
  <si>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</si>
  <si>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</si>
  <si>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</si>
  <si>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</si>
  <si>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</si>
  <si>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</si>
  <si>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</si>
  <si>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</si>
  <si>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</si>
  <si>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</si>
  <si>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</si>
  <si>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</si>
  <si>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</si>
  <si>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</si>
  <si>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</si>
  <si>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</si>
  <si>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</si>
  <si>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</si>
  <si>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</si>
  <si>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</si>
  <si>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</si>
  <si>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</si>
  <si>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</si>
  <si>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</si>
  <si>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</si>
  <si>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</si>
  <si>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</si>
  <si>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</si>
  <si>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</si>
  <si>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</si>
  <si>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</si>
  <si>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</si>
  <si>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</si>
  <si>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</si>
  <si>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</si>
  <si>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</si>
  <si>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</si>
  <si>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</si>
  <si>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</si>
  <si>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</si>
  <si>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</si>
  <si>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</si>
  <si>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</si>
  <si>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</si>
  <si>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</si>
  <si>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</si>
  <si>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</si>
  <si>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</si>
  <si>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</si>
  <si>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</si>
  <si>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</si>
  <si>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</si>
  <si>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</si>
  <si>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</si>
  <si>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</si>
  <si>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</si>
  <si>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</si>
  <si>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</si>
  <si>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</si>
  <si>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</si>
  <si>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</si>
  <si>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</si>
  <si>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</si>
  <si>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</si>
  <si>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</si>
  <si>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</si>
  <si>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</si>
  <si>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</si>
  <si>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</si>
  <si>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</si>
  <si>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</si>
  <si>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</si>
  <si>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</si>
  <si>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</si>
  <si>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</si>
  <si>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</si>
  <si>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</si>
  <si>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</si>
  <si>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</si>
  <si>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</si>
  <si>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</si>
  <si>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</si>
  <si>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</si>
  <si>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</si>
  <si>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</si>
  <si>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</si>
  <si>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</si>
  <si>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</si>
  <si>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</si>
  <si>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</si>
  <si>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</si>
  <si>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</si>
  <si>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</si>
  <si>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</si>
  <si>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</si>
  <si>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</si>
  <si>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</si>
  <si>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</si>
  <si>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</si>
  <si>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</si>
  <si>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</si>
  <si>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</si>
  <si>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</si>
  <si>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</si>
  <si>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</si>
  <si>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</si>
  <si>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</si>
  <si>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</si>
  <si>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</si>
  <si>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</si>
  <si>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</si>
  <si>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</si>
  <si>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</si>
  <si>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</si>
  <si>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</si>
  <si>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</si>
  <si>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</si>
  <si>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</si>
  <si>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</si>
  <si>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</si>
  <si>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</si>
  <si>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</si>
  <si>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</si>
  <si>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</si>
  <si>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</si>
  <si>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</si>
  <si>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</si>
  <si>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</si>
  <si>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</si>
  <si>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</si>
  <si>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</si>
  <si>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</si>
  <si>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</si>
  <si>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</si>
  <si>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</si>
  <si>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</si>
  <si>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</si>
  <si>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</si>
  <si>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</si>
  <si>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</si>
  <si>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</si>
  <si>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</si>
  <si>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</si>
  <si>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</si>
  <si>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</si>
  <si>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</si>
  <si>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</si>
  <si>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</si>
  <si>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</si>
  <si>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</si>
  <si>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</si>
  <si>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</si>
  <si>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</si>
  <si>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</si>
  <si>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</si>
  <si>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</si>
  <si>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</si>
  <si>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</si>
  <si>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</si>
  <si>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</si>
  <si>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</si>
  <si>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</si>
  <si>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</si>
  <si>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</si>
  <si>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</si>
  <si>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</si>
  <si>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</si>
  <si>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</si>
  <si>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</si>
  <si>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</si>
  <si>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</si>
  <si>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</si>
  <si>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</si>
  <si>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</si>
  <si>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</si>
  <si>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</si>
  <si>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</si>
  <si>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</si>
  <si>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</si>
  <si>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</si>
  <si>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</si>
  <si>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</si>
  <si>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</si>
  <si>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</si>
  <si>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</si>
  <si>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</si>
  <si>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</si>
  <si>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</si>
  <si>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</si>
  <si>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</si>
  <si>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</si>
  <si>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</si>
  <si>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</si>
  <si>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</si>
  <si>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</si>
  <si>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</si>
  <si>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</si>
  <si>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</si>
  <si>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</si>
  <si>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</si>
  <si>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</si>
  <si>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</si>
  <si>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</si>
  <si>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</si>
  <si>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</si>
  <si>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</si>
  <si>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</si>
  <si>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</si>
  <si>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</si>
  <si>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</si>
  <si>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</si>
  <si>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</si>
  <si>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</si>
  <si>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</si>
  <si>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</si>
  <si>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</si>
  <si>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</si>
  <si>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</si>
  <si>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</si>
  <si>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</si>
  <si>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</si>
  <si>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</si>
  <si>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</si>
  <si>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</si>
  <si>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</si>
  <si>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</si>
  <si>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</si>
  <si>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</si>
  <si>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</si>
  <si>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</si>
  <si>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</si>
  <si>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</si>
  <si>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</si>
  <si>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</si>
  <si>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</si>
  <si>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</si>
  <si>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</si>
  <si>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</si>
  <si>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</si>
  <si>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</si>
  <si>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</si>
  <si>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</si>
  <si>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</si>
  <si>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</si>
  <si>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</si>
  <si>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</si>
  <si>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</si>
  <si>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</si>
  <si>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</si>
  <si>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</si>
  <si>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</si>
  <si>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</si>
  <si>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</si>
  <si>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</si>
  <si>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</si>
  <si>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</si>
  <si>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</si>
  <si>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</si>
  <si>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</si>
  <si>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</si>
  <si>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</si>
  <si>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</si>
  <si>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</si>
  <si>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</si>
  <si>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</si>
  <si>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</si>
  <si>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</si>
  <si>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</si>
  <si>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</si>
  <si>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</si>
  <si>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</si>
  <si>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</si>
  <si>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</si>
  <si>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</si>
  <si>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</si>
  <si>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</si>
  <si>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</si>
  <si>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</si>
  <si>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</si>
  <si>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</si>
  <si>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</si>
  <si>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</si>
  <si>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</si>
  <si>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</si>
  <si>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</si>
  <si>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</si>
  <si>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</si>
  <si>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</si>
  <si>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</si>
  <si>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</si>
  <si>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</si>
  <si>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</si>
  <si>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</si>
  <si>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</si>
  <si>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</si>
  <si>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</si>
  <si>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</si>
  <si>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</si>
  <si>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</si>
  <si>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</si>
  <si>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</si>
  <si>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</si>
  <si>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</si>
  <si>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</si>
  <si>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</si>
  <si>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</si>
  <si>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</si>
  <si>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</si>
  <si>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</si>
  <si>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</si>
  <si>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</si>
  <si>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</si>
  <si>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</si>
  <si>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</si>
  <si>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</si>
  <si>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</si>
  <si>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</si>
  <si>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</si>
  <si>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</si>
  <si>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</si>
  <si>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</si>
  <si>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</si>
  <si>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</si>
  <si>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</si>
  <si>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</si>
  <si>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</si>
  <si>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</si>
  <si>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</si>
  <si>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</si>
  <si>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</si>
  <si>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</si>
  <si>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</si>
  <si>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</si>
  <si>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</si>
  <si>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</si>
  <si>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</si>
  <si>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</si>
  <si>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</si>
  <si>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</si>
  <si>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</si>
  <si>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</si>
  <si>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</si>
  <si>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</si>
  <si>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</si>
  <si>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</si>
  <si>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</si>
  <si>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</si>
  <si>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</si>
  <si>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</si>
  <si>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</si>
  <si>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</si>
  <si>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</si>
  <si>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</si>
  <si>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</si>
  <si>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</si>
  <si>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</si>
  <si>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</si>
  <si>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</si>
  <si>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</si>
  <si>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</si>
  <si>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</si>
  <si>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</si>
  <si>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</si>
  <si>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</si>
  <si>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</si>
  <si>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</si>
  <si>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</si>
  <si>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</si>
  <si>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</si>
  <si>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</si>
  <si>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</si>
  <si>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</si>
  <si>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</si>
  <si>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</si>
  <si>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</si>
  <si>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</si>
  <si>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</si>
  <si>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</si>
  <si>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</si>
  <si>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</si>
  <si>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</si>
  <si>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</si>
  <si>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</si>
  <si>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</si>
  <si>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</si>
  <si>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</si>
  <si>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</si>
  <si>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</si>
  <si>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</si>
  <si>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</si>
  <si>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</si>
  <si>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</si>
  <si>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</si>
  <si>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</si>
  <si>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</si>
  <si>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</si>
  <si>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</si>
  <si>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</si>
  <si>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</si>
  <si>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</si>
  <si>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</si>
  <si>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</si>
  <si>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</si>
  <si>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</si>
  <si>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</si>
  <si>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</si>
  <si>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</si>
  <si>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</si>
  <si>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</si>
  <si>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</si>
  <si>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</si>
  <si>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</si>
  <si>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</si>
  <si>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</si>
  <si>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</si>
  <si>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</si>
  <si>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</si>
  <si>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</si>
  <si>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</si>
  <si>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</si>
  <si>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</si>
  <si>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</si>
  <si>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</si>
  <si>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</si>
  <si>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</si>
  <si>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</si>
  <si>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</si>
  <si>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</si>
  <si>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</si>
  <si>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</si>
  <si>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</si>
  <si>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</si>
  <si>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</si>
  <si>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</si>
  <si>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</si>
  <si>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</si>
  <si>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</si>
  <si>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</si>
  <si>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</si>
  <si>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</si>
  <si>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</si>
  <si>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</si>
  <si>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</si>
  <si>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</si>
  <si>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</si>
  <si>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</si>
  <si>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</si>
  <si>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</si>
  <si>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</si>
  <si>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</si>
  <si>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</si>
  <si>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</si>
  <si>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</si>
  <si>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</si>
  <si>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</si>
  <si>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</si>
  <si>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</si>
  <si>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</si>
  <si>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</si>
  <si>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</si>
  <si>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</si>
  <si>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</si>
  <si>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</si>
  <si>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</si>
  <si>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</si>
  <si>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</si>
  <si>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</si>
  <si>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</si>
  <si>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</si>
  <si>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</si>
  <si>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</si>
  <si>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</si>
  <si>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</si>
  <si>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</si>
  <si>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</si>
  <si>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</si>
  <si>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</si>
  <si>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</si>
  <si>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</si>
  <si>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</si>
  <si>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</si>
  <si>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</si>
  <si>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</si>
  <si>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</si>
  <si>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</si>
  <si>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</si>
  <si>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</si>
  <si>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</si>
  <si>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</si>
  <si>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</si>
  <si>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</si>
  <si>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</si>
  <si>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</si>
  <si>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</si>
  <si>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</si>
  <si>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</si>
  <si>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</si>
  <si>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</si>
  <si>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</si>
  <si>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</si>
  <si>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</si>
  <si>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</si>
  <si>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</si>
  <si>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</si>
  <si>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</si>
  <si>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</si>
  <si>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</si>
  <si>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</si>
  <si>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</si>
  <si>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</si>
  <si>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</si>
  <si>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</si>
  <si>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</si>
  <si>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</si>
  <si>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</si>
  <si>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</si>
  <si>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</si>
  <si>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</si>
  <si>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</si>
  <si>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</si>
  <si>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</si>
  <si>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</si>
  <si>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</si>
  <si>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</si>
  <si>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</si>
  <si>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</si>
  <si>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</si>
  <si>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</si>
  <si>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</si>
  <si>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</si>
  <si>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</si>
  <si>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</si>
  <si>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</si>
  <si>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</si>
  <si>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</si>
  <si>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</si>
  <si>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</si>
  <si>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</si>
  <si>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</si>
  <si>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</si>
  <si>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</si>
  <si>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</si>
  <si>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</si>
  <si>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</si>
  <si>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</si>
  <si>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</si>
  <si>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</si>
  <si>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</si>
  <si>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</si>
  <si>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</si>
  <si>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</si>
  <si>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</si>
  <si>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</si>
  <si>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</si>
  <si>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</si>
  <si>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</si>
  <si>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</si>
  <si>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</si>
  <si>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</si>
  <si>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</si>
  <si>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</si>
  <si>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</si>
  <si>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</si>
  <si>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</si>
  <si>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</si>
  <si>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</si>
  <si>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</si>
  <si>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</si>
  <si>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</si>
  <si>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</si>
  <si>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</si>
  <si>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</si>
  <si>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</si>
  <si>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</si>
  <si>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</si>
  <si>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</si>
  <si>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</si>
  <si>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</si>
  <si>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</si>
  <si>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</si>
  <si>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</si>
  <si>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</si>
  <si>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</si>
  <si>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</si>
  <si>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</si>
  <si>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</si>
  <si>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</si>
  <si>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</si>
  <si>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</si>
  <si>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</si>
  <si>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</si>
  <si>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</si>
  <si>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</si>
  <si>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</si>
  <si>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</si>
  <si>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</si>
  <si>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</si>
  <si>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</si>
  <si>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</si>
  <si>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</si>
  <si>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</si>
  <si>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</si>
  <si>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</si>
  <si>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</si>
  <si>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</si>
  <si>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</si>
  <si>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</si>
  <si>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</si>
  <si>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</si>
  <si>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</si>
  <si>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</si>
  <si>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</si>
  <si>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</si>
  <si>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</si>
  <si>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</si>
  <si>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</si>
  <si>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</si>
  <si>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</si>
  <si>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</si>
  <si>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</si>
  <si>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</si>
  <si>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</si>
  <si>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</si>
  <si>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</si>
  <si>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</si>
  <si>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</si>
  <si>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</si>
  <si>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</si>
  <si>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</si>
  <si>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</si>
  <si>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</si>
  <si>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</si>
  <si>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</si>
  <si>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</si>
  <si>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</si>
  <si>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</si>
  <si>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</si>
  <si>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</si>
  <si>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</si>
  <si>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</si>
  <si>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</si>
  <si>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</si>
  <si>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</si>
  <si>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</si>
  <si>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</si>
  <si>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</si>
  <si>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</si>
  <si>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</si>
  <si>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</si>
  <si>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</si>
  <si>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</si>
  <si>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</si>
  <si>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</si>
  <si>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</si>
  <si>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</si>
  <si>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</si>
  <si>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</si>
  <si>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</si>
  <si>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</si>
  <si>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</si>
  <si>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</si>
  <si>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</si>
  <si>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</si>
  <si>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</si>
  <si>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</si>
  <si>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</si>
  <si>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</si>
  <si>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</si>
  <si>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</si>
  <si>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</si>
  <si>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</si>
  <si>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</si>
  <si>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</si>
  <si>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</si>
  <si>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</si>
  <si>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</si>
  <si>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</si>
  <si>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</si>
  <si>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</si>
  <si>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</si>
  <si>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</si>
  <si>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</si>
  <si>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</si>
  <si>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</si>
  <si>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</si>
  <si>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</si>
  <si>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</si>
  <si>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</si>
  <si>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</si>
  <si>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</si>
  <si>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</si>
  <si>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</si>
  <si>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</si>
  <si>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</si>
  <si>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</si>
  <si>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</si>
  <si>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</si>
  <si>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</si>
  <si>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</si>
  <si>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</si>
  <si>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</si>
  <si>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</si>
  <si>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</si>
  <si>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</si>
  <si>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</si>
  <si>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</si>
  <si>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</si>
  <si>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</si>
  <si>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</si>
  <si>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</si>
  <si>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</si>
  <si>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</si>
  <si>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</si>
  <si>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</si>
  <si>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</si>
  <si>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</si>
  <si>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</si>
  <si>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</si>
  <si>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</si>
  <si>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</si>
  <si>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</si>
  <si>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</si>
  <si>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</si>
  <si>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</si>
  <si>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</si>
  <si>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</si>
  <si>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</si>
  <si>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</si>
  <si>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</si>
  <si>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</si>
  <si>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</si>
  <si>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</si>
  <si>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</si>
  <si>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</si>
  <si>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</si>
  <si>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</si>
  <si>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</si>
  <si>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</si>
  <si>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</si>
  <si>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</si>
  <si>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</si>
  <si>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</si>
  <si>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</si>
  <si>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</si>
  <si>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</si>
  <si>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</si>
  <si>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</si>
  <si>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</si>
  <si>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</si>
  <si>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</si>
  <si>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</si>
  <si>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</si>
  <si>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</si>
  <si>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</si>
  <si>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</si>
  <si>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</si>
  <si>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</si>
  <si>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</si>
  <si>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</si>
  <si>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</si>
  <si>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</si>
  <si>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</si>
  <si>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</si>
  <si>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</si>
  <si>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</si>
  <si>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</si>
  <si>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</si>
  <si>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</si>
  <si>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</si>
  <si>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</si>
  <si>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</si>
  <si>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</si>
  <si>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</si>
  <si>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</si>
  <si>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</si>
  <si>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</si>
  <si>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</si>
  <si>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</si>
  <si>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</si>
  <si>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</si>
  <si>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</si>
  <si>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</si>
  <si>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</si>
  <si>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</si>
  <si>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</si>
  <si>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</si>
  <si>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</si>
  <si>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</si>
  <si>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</si>
  <si>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</si>
  <si>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</si>
  <si>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</si>
  <si>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</si>
  <si>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</si>
  <si>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</si>
  <si>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</si>
  <si>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</si>
  <si>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</si>
  <si>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</si>
  <si>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</si>
  <si>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</si>
  <si>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</si>
  <si>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</si>
  <si>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</si>
  <si>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</si>
  <si>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</si>
  <si>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</si>
  <si>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</si>
  <si>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</si>
  <si>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</si>
  <si>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</si>
  <si>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</si>
  <si>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</si>
  <si>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</si>
  <si>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</si>
  <si>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</si>
  <si>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</si>
  <si>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</si>
  <si>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</si>
  <si>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</si>
  <si>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</si>
  <si>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</si>
  <si>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</si>
  <si>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</si>
  <si>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</si>
  <si>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</si>
  <si>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</si>
  <si>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</si>
  <si>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</si>
  <si>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</si>
  <si>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</si>
  <si>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</si>
  <si>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</si>
  <si>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</si>
  <si>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</si>
  <si>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</si>
  <si>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</si>
  <si>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</si>
  <si>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</si>
  <si>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</si>
  <si>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</si>
  <si>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</si>
  <si>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</si>
  <si>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</si>
  <si>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</si>
  <si>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</si>
  <si>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</si>
  <si>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</si>
  <si>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</si>
  <si>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</si>
  <si>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</si>
  <si>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</si>
  <si>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</si>
  <si>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</si>
  <si>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</si>
  <si>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</si>
  <si>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</si>
  <si>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</si>
  <si>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</si>
  <si>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</si>
  <si>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</si>
  <si>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</si>
  <si>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</si>
  <si>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</si>
  <si>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</si>
  <si>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</si>
  <si>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</si>
  <si>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</si>
  <si>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</si>
  <si>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</si>
  <si>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</si>
  <si>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</si>
  <si>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</si>
  <si>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</si>
  <si>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</si>
  <si>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</si>
  <si>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</si>
  <si>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</si>
  <si>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</si>
  <si>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</si>
  <si>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</si>
  <si>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</si>
  <si>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</si>
  <si>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</si>
  <si>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</si>
  <si>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</si>
  <si>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</si>
  <si>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</si>
  <si>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</si>
  <si>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</si>
  <si>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</si>
  <si>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</si>
  <si>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</si>
  <si>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</si>
  <si>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</si>
  <si>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</si>
  <si>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</si>
  <si>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</si>
  <si>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</si>
  <si>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</si>
  <si>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</si>
  <si>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</si>
  <si>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</si>
  <si>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</si>
  <si>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</si>
  <si>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</si>
  <si>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</si>
  <si>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</si>
  <si>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</si>
  <si>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</si>
  <si>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</si>
  <si>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</si>
  <si>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</si>
  <si>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</si>
  <si>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</si>
  <si>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</si>
  <si>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</si>
  <si>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</si>
  <si>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</si>
  <si>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</si>
  <si>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</si>
  <si>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</si>
  <si>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</si>
  <si>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</si>
  <si>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</si>
  <si>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</si>
  <si>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</si>
  <si>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</si>
  <si>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</si>
  <si>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</si>
  <si>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</si>
  <si>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</si>
  <si>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</si>
  <si>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</si>
  <si>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</si>
  <si>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</si>
  <si>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</si>
  <si>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</si>
  <si>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</si>
  <si>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</si>
  <si>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</si>
  <si>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</si>
  <si>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</si>
  <si>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</si>
  <si>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</si>
  <si>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</si>
  <si>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</si>
  <si>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</si>
  <si>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</si>
  <si>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</si>
  <si>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</si>
  <si>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</si>
  <si>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</si>
  <si>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</si>
  <si>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</si>
  <si>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</si>
  <si>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</si>
  <si>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</si>
  <si>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</si>
  <si>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</si>
  <si>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</si>
  <si>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</si>
  <si>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</si>
  <si>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</si>
  <si>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</si>
  <si>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</si>
  <si>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</si>
  <si>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</si>
  <si>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</si>
  <si>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</si>
  <si>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</si>
  <si>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</si>
  <si>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</si>
  <si>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</si>
  <si>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</si>
  <si>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</si>
  <si>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</si>
  <si>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</si>
  <si>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</si>
  <si>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</si>
  <si>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</si>
  <si>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</si>
  <si>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</si>
  <si>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</si>
  <si>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</si>
  <si>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</si>
  <si>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</si>
  <si>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</si>
  <si>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</si>
  <si>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</si>
  <si>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</si>
  <si>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</si>
  <si>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</si>
  <si>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</si>
  <si>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</si>
  <si>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</si>
  <si>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</si>
  <si>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</si>
  <si>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</si>
  <si>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</si>
  <si>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</si>
  <si>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</si>
  <si>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</si>
  <si>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</si>
  <si>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</si>
  <si>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</si>
  <si>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</si>
  <si>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</si>
  <si>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</si>
  <si>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</si>
  <si>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</si>
  <si>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</si>
  <si>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</si>
  <si>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</si>
  <si>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</si>
  <si>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</si>
  <si>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</si>
  <si>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</si>
  <si>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</si>
  <si>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</si>
  <si>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</si>
  <si>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</si>
  <si>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</si>
  <si>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</si>
  <si>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</si>
  <si>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</si>
  <si>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</si>
  <si>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</si>
  <si>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</si>
  <si>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</si>
  <si>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</si>
  <si>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</si>
  <si>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</si>
  <si>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</si>
  <si>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</si>
  <si>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</si>
  <si>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</si>
  <si>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</si>
  <si>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</si>
  <si>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</si>
  <si>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</si>
  <si>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</si>
  <si>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</si>
  <si>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</si>
  <si>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</si>
  <si>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</si>
  <si>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</si>
  <si>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</si>
  <si>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</si>
  <si>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</si>
  <si>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</si>
  <si>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</si>
  <si>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</si>
  <si>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</si>
  <si>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</si>
  <si>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</si>
  <si>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</si>
  <si>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</si>
  <si>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</si>
  <si>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</si>
  <si>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</si>
  <si>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</si>
  <si>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</si>
  <si>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</si>
  <si>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</si>
  <si>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</si>
  <si>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</si>
  <si>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</si>
  <si>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</si>
  <si>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</si>
  <si>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</si>
  <si>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</si>
  <si>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</si>
  <si>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</si>
  <si>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</si>
  <si>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</si>
  <si>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</si>
  <si>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</si>
  <si>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</si>
  <si>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</si>
  <si>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</si>
  <si>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</si>
  <si>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</si>
  <si>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</si>
  <si>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</si>
  <si>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</si>
  <si>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</si>
  <si>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</si>
  <si>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</si>
  <si>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</si>
  <si>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</si>
  <si>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</si>
  <si>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</si>
  <si>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</si>
  <si>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</si>
  <si>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</si>
  <si>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</si>
  <si>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</si>
  <si>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</si>
  <si>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</si>
  <si>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</si>
  <si>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</si>
  <si>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</si>
  <si>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</si>
  <si>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</si>
  <si>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</si>
  <si>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</si>
  <si>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</si>
  <si>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</si>
  <si>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</si>
  <si>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</si>
  <si>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</si>
  <si>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</si>
  <si>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</si>
  <si>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</si>
  <si>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</si>
  <si>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</si>
  <si>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</si>
  <si>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</si>
  <si>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</si>
  <si>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</si>
  <si>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</si>
  <si>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</si>
  <si>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</si>
  <si>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</si>
  <si>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</si>
  <si>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</si>
  <si>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</si>
  <si>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</si>
  <si>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</si>
  <si>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</si>
  <si>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</si>
  <si>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</si>
  <si>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</si>
  <si>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</si>
  <si>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</si>
  <si>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</si>
  <si>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</si>
  <si>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</si>
  <si>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</si>
  <si>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</si>
  <si>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</si>
  <si>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</si>
  <si>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</si>
  <si>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</si>
  <si>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</si>
  <si>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</si>
  <si>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</si>
  <si>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</si>
  <si>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</si>
  <si>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</si>
  <si>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</si>
  <si>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</si>
  <si>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</si>
  <si>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</si>
  <si>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</si>
  <si>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</si>
  <si>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</si>
  <si>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</si>
  <si>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</si>
  <si>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</si>
  <si>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</si>
  <si>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</si>
  <si>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</si>
  <si>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</si>
  <si>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</si>
  <si>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</si>
  <si>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</si>
  <si>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</si>
  <si>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</si>
  <si>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</si>
  <si>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</si>
  <si>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</si>
  <si>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</si>
  <si>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</si>
  <si>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</si>
  <si>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</si>
  <si>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</si>
  <si>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</si>
  <si>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</si>
  <si>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</si>
  <si>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</si>
  <si>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</si>
  <si>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</si>
  <si>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</si>
  <si>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</si>
  <si>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</si>
  <si>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</si>
  <si>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</si>
  <si>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</si>
  <si>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</si>
  <si>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</si>
  <si>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</si>
  <si>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</si>
  <si>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</si>
  <si>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</si>
  <si>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</si>
  <si>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</si>
  <si>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</si>
  <si>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</si>
  <si>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</si>
  <si>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</si>
  <si>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</si>
  <si>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</si>
  <si>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</si>
  <si>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</si>
  <si>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</si>
  <si>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</si>
  <si>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</si>
  <si>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</si>
  <si>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</si>
  <si>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</si>
  <si>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</si>
  <si>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</si>
  <si>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</si>
  <si>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</si>
  <si>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</si>
  <si>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</si>
  <si>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</si>
  <si>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</si>
  <si>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</si>
  <si>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</si>
  <si>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</si>
  <si>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</si>
  <si>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</si>
  <si>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</si>
  <si>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</si>
  <si>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</si>
  <si>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</si>
  <si>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</si>
  <si>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</si>
  <si>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</si>
  <si>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</si>
  <si>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</si>
  <si>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</si>
  <si>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</si>
  <si>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</si>
  <si>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</si>
  <si>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</si>
  <si>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</si>
  <si>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</si>
  <si>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</si>
  <si>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</si>
  <si>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</si>
  <si>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</si>
  <si>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</si>
  <si>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</si>
  <si>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</si>
  <si>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</si>
  <si>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</si>
  <si>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</si>
  <si>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</si>
  <si>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</si>
  <si>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</si>
  <si>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</si>
  <si>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</si>
  <si>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</si>
  <si>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</si>
  <si>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</si>
  <si>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</si>
  <si>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</si>
  <si>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</si>
  <si>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</si>
  <si>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</si>
  <si>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</si>
  <si>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</si>
  <si>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</si>
  <si>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</si>
  <si>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</si>
  <si>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</si>
  <si>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</si>
  <si>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</si>
  <si>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</si>
  <si>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</si>
  <si>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</si>
  <si>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</si>
  <si>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</si>
  <si>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</si>
  <si>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</si>
  <si>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</si>
  <si>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</si>
  <si>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</si>
  <si>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</si>
  <si>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</si>
  <si>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</si>
  <si>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</si>
  <si>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</si>
  <si>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</si>
  <si>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</si>
  <si>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</si>
  <si>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</si>
  <si>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</si>
  <si>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</si>
  <si>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</si>
  <si>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</si>
  <si>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</si>
  <si>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</si>
  <si>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</si>
  <si>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</si>
  <si>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</si>
  <si>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</si>
  <si>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</si>
  <si>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</si>
  <si>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</si>
  <si>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</si>
  <si>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</si>
  <si>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</si>
  <si>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</si>
  <si>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</si>
  <si>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</si>
  <si>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</si>
  <si>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</si>
  <si>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</si>
  <si>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</si>
  <si>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</si>
  <si>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</si>
  <si>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</si>
  <si>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</si>
  <si>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</si>
  <si>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</si>
  <si>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</si>
  <si>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</si>
  <si>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</si>
  <si>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</si>
  <si>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</si>
  <si>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</si>
  <si>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</si>
  <si>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</si>
  <si>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</si>
  <si>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</si>
  <si>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</si>
  <si>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</si>
  <si>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</si>
  <si>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</si>
  <si>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</si>
  <si>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</si>
  <si>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</si>
  <si>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</si>
  <si>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</si>
  <si>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</si>
  <si>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</si>
  <si>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</si>
  <si>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</si>
  <si>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</si>
  <si>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</si>
  <si>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</si>
  <si>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</si>
  <si>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</si>
  <si>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</si>
  <si>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</si>
  <si>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</si>
  <si>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</si>
  <si>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</si>
  <si>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</si>
  <si>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</si>
  <si>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</si>
  <si>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</si>
  <si>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</si>
  <si>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</si>
  <si>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</si>
  <si>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</si>
  <si>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</si>
  <si>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</si>
  <si>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</si>
  <si>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</si>
  <si>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</si>
  <si>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</si>
  <si>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</si>
  <si>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</si>
  <si>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</si>
  <si>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</si>
  <si>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</si>
  <si>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</si>
  <si>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</si>
  <si>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</si>
  <si>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</si>
  <si>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</si>
  <si>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</si>
  <si>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</si>
  <si>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</si>
  <si>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</si>
  <si>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</si>
  <si>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</si>
  <si>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</si>
  <si>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</si>
  <si>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</si>
  <si>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</si>
  <si>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</si>
  <si>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</si>
  <si>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</si>
  <si>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</si>
  <si>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</si>
  <si>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</si>
  <si>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</si>
  <si>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</si>
  <si>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</si>
  <si>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</si>
  <si>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</si>
  <si>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</si>
  <si>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</si>
  <si>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</si>
  <si>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</si>
  <si>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</si>
  <si>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</si>
  <si>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</si>
  <si>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</si>
  <si>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</si>
  <si>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</si>
  <si>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</si>
  <si>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</si>
  <si>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</si>
  <si>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</si>
  <si>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</si>
  <si>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</si>
  <si>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</si>
  <si>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</si>
  <si>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</si>
  <si>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</si>
  <si>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</si>
  <si>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</si>
  <si>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</si>
  <si>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</si>
  <si>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</si>
  <si>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</si>
  <si>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</si>
  <si>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</si>
  <si>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</si>
  <si>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</si>
  <si>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</si>
  <si>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</si>
  <si>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</si>
  <si>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</si>
  <si>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</si>
  <si>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</si>
  <si>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</si>
  <si>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</si>
  <si>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</si>
  <si>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</si>
  <si>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</si>
  <si>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</si>
  <si>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</si>
  <si>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</si>
  <si>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</si>
  <si>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</si>
  <si>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</si>
  <si>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</si>
  <si>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</si>
  <si>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</si>
  <si>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</si>
  <si>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</si>
  <si>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</si>
  <si>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</si>
  <si>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</si>
  <si>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</si>
  <si>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</si>
  <si>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</si>
  <si>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</si>
  <si>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</si>
  <si>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</si>
  <si>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</si>
  <si>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</si>
  <si>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</si>
  <si>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</si>
  <si>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</si>
  <si>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</si>
  <si>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</si>
  <si>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</si>
  <si>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</si>
  <si>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</si>
  <si>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</si>
  <si>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</si>
  <si>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</si>
  <si>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</si>
  <si>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</si>
  <si>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</si>
  <si>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</si>
  <si>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</si>
  <si>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</si>
  <si>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</si>
  <si>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</si>
  <si>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</si>
  <si>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</si>
  <si>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</si>
  <si>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</si>
  <si>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</si>
  <si>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</si>
  <si>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</si>
  <si>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</si>
  <si>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</si>
  <si>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</si>
  <si>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</si>
  <si>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</si>
  <si>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</si>
  <si>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</si>
  <si>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</si>
  <si>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</si>
  <si>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</si>
  <si>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</si>
  <si>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</si>
  <si>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</si>
  <si>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</si>
  <si>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</si>
  <si>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</si>
  <si>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</si>
  <si>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</si>
  <si>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</si>
  <si>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</si>
  <si>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</si>
  <si>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</si>
  <si>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</si>
  <si>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</si>
  <si>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</si>
  <si>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</si>
  <si>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</si>
  <si>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</si>
  <si>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</si>
  <si>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</si>
  <si>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</si>
  <si>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</si>
  <si>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</si>
  <si>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</si>
  <si>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</si>
  <si>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</si>
  <si>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</si>
  <si>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</si>
  <si>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</si>
  <si>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</si>
  <si>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</si>
  <si>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</si>
  <si>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</si>
  <si>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</si>
  <si>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</si>
  <si>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</si>
  <si>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</si>
  <si>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</si>
  <si>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</si>
  <si>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</si>
  <si>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</si>
  <si>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</si>
  <si>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</si>
  <si>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</si>
  <si>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</si>
  <si>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</si>
  <si>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</si>
  <si>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</si>
  <si>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</si>
  <si>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</si>
  <si>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</si>
  <si>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</si>
  <si>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</si>
  <si>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</si>
  <si>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</si>
  <si>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</si>
  <si>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</si>
  <si>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</si>
  <si>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</si>
  <si>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</si>
  <si>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</si>
  <si>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</si>
  <si>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</si>
  <si>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</si>
  <si>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</si>
  <si>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</si>
  <si>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</si>
  <si>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</si>
  <si>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</si>
  <si>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</si>
  <si>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</si>
  <si>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</si>
  <si>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</si>
  <si>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</si>
  <si>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</si>
  <si>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</si>
  <si>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</si>
  <si>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</si>
  <si>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</si>
  <si>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</si>
  <si>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</si>
  <si>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</si>
  <si>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</si>
  <si>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</si>
  <si>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</si>
  <si>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</si>
  <si>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</si>
  <si>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</si>
  <si>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</si>
  <si>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</si>
  <si>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</si>
  <si>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</si>
  <si>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</si>
  <si>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</si>
  <si>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</si>
  <si>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</si>
  <si>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</si>
  <si>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</si>
  <si>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</si>
  <si>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</si>
  <si>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</si>
  <si>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</si>
  <si>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</si>
  <si>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</si>
  <si>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</si>
  <si>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</si>
  <si>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</si>
  <si>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</si>
  <si>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</si>
  <si>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</si>
  <si>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</si>
  <si>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</si>
  <si>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</si>
  <si>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</si>
  <si>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</si>
  <si>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</si>
  <si>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</si>
  <si>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</si>
  <si>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</si>
  <si>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</si>
  <si>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</si>
  <si>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</si>
  <si>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</si>
  <si>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</si>
  <si>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</si>
  <si>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</si>
  <si>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</si>
  <si>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</si>
  <si>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</si>
  <si>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</si>
  <si>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</si>
  <si>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</si>
  <si>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</si>
  <si>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</si>
  <si>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</si>
  <si>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</si>
  <si>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</si>
  <si>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</si>
  <si>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</si>
  <si>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</si>
  <si>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</si>
  <si>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</si>
  <si>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</si>
  <si>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</si>
  <si>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</si>
  <si>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</si>
  <si>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</si>
  <si>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</si>
  <si>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</si>
  <si>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</si>
  <si>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</si>
  <si>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</si>
  <si>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</si>
  <si>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</si>
  <si>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</si>
  <si>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</si>
  <si>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</si>
  <si>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</si>
  <si>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</si>
  <si>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</si>
  <si>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</si>
  <si>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</si>
  <si>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</si>
  <si>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</si>
  <si>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</si>
  <si>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</si>
  <si>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</si>
  <si>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</si>
  <si>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</si>
  <si>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</si>
  <si>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</si>
  <si>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</si>
  <si>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</si>
  <si>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</si>
  <si>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</si>
  <si>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</si>
  <si>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</si>
  <si>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</si>
  <si>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</si>
  <si>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</si>
  <si>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</si>
  <si>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</si>
  <si>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</si>
  <si>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</si>
  <si>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</si>
  <si>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</si>
  <si>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</si>
  <si>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</si>
  <si>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</si>
  <si>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</si>
  <si>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</si>
  <si>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</si>
  <si>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</si>
  <si>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</si>
  <si>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</si>
  <si>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</si>
  <si>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</si>
  <si>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</si>
  <si>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</si>
  <si>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</si>
  <si>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</si>
  <si>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</si>
  <si>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</si>
  <si>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</si>
  <si>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</si>
  <si>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</si>
  <si>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</si>
  <si>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</si>
  <si>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</si>
  <si>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</si>
  <si>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</si>
  <si>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</si>
  <si>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</si>
  <si>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</si>
  <si>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</si>
  <si>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</si>
  <si>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</si>
  <si>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</si>
  <si>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</si>
  <si>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</si>
  <si>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</si>
  <si>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</si>
  <si>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</si>
  <si>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</si>
  <si>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</si>
  <si>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</si>
  <si>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</si>
  <si>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</si>
  <si>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</si>
  <si>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</si>
  <si>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</si>
  <si>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</si>
  <si>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</si>
  <si>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</si>
  <si>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</si>
  <si>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</si>
  <si>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</si>
  <si>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</si>
  <si>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</si>
  <si>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</si>
  <si>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</si>
  <si>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</si>
  <si>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</si>
  <si>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</si>
  <si>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</si>
  <si>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</si>
  <si>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</si>
  <si>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</si>
  <si>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</si>
  <si>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</si>
  <si>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</si>
  <si>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</si>
  <si>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</si>
  <si>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</si>
  <si>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</si>
  <si>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</si>
  <si>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</si>
  <si>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</si>
  <si>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</si>
  <si>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</si>
  <si>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</si>
  <si>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</si>
  <si>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</si>
  <si>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</si>
  <si>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</si>
  <si>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</si>
  <si>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</si>
  <si>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</si>
  <si>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</si>
  <si>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</si>
  <si>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</si>
  <si>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</si>
  <si>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</si>
  <si>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</si>
  <si>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</si>
  <si>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</si>
  <si>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</si>
  <si>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</si>
  <si>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</si>
  <si>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</si>
  <si>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</si>
  <si>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</si>
  <si>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</si>
  <si>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</si>
  <si>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</si>
  <si>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</si>
  <si>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</si>
  <si>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</si>
  <si>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</si>
  <si>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</si>
  <si>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</si>
  <si>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</si>
  <si>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</si>
  <si>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</si>
  <si>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</si>
  <si>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</si>
  <si>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</si>
  <si>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</si>
  <si>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</si>
  <si>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</si>
  <si>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</si>
  <si>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</si>
  <si>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</si>
  <si>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</si>
  <si>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</si>
  <si>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</si>
  <si>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</si>
  <si>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</si>
  <si>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</si>
  <si>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</si>
  <si>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</si>
  <si>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</si>
  <si>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</si>
  <si>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</si>
  <si>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</si>
  <si>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</si>
  <si>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</si>
  <si>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</si>
  <si>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</si>
  <si>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</si>
  <si>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</si>
  <si>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</si>
  <si>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</si>
  <si>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</si>
  <si>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</si>
  <si>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</si>
  <si>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</si>
  <si>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</si>
  <si>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</si>
  <si>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</si>
  <si>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</si>
  <si>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</si>
  <si>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</si>
  <si>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</si>
  <si>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</si>
  <si>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</si>
  <si>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</si>
  <si>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</si>
  <si>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</si>
  <si>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</si>
  <si>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</si>
  <si>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</si>
  <si>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</si>
  <si>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</si>
  <si>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</si>
  <si>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</si>
  <si>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</si>
  <si>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</si>
  <si>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</si>
  <si>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</si>
  <si>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</si>
  <si>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</si>
  <si>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</si>
  <si>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</si>
  <si>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</si>
  <si>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</si>
  <si>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</si>
  <si>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</si>
  <si>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</si>
  <si>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</si>
  <si>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</si>
  <si>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</si>
  <si>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</si>
  <si>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</si>
  <si>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</si>
  <si>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</si>
  <si>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</si>
  <si>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</si>
  <si>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</si>
  <si>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</si>
  <si>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</si>
  <si>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</si>
  <si>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</si>
  <si>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</si>
  <si>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</si>
  <si>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</si>
  <si>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</si>
  <si>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</si>
  <si>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</si>
  <si>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</si>
  <si>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</si>
  <si>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</si>
  <si>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</si>
  <si>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</si>
  <si>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</si>
  <si>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</si>
  <si>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</si>
  <si>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</si>
  <si>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</si>
  <si>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</si>
  <si>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</si>
  <si>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</si>
  <si>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</si>
  <si>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</si>
  <si>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</si>
  <si>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</si>
  <si>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</si>
  <si>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</si>
  <si>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</si>
  <si>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</si>
  <si>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</si>
  <si>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</si>
  <si>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</si>
  <si>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</si>
  <si>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</si>
  <si>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</si>
  <si>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</si>
  <si>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</si>
  <si>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</si>
  <si>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</si>
  <si>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</si>
  <si>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</si>
  <si>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</si>
  <si>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</si>
  <si>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</si>
  <si>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</si>
  <si>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</si>
  <si>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</si>
  <si>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</si>
  <si>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</si>
  <si>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</si>
  <si>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</si>
  <si>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</si>
  <si>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</si>
  <si>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</si>
  <si>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</si>
  <si>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</si>
  <si>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</si>
  <si>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</si>
  <si>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</si>
  <si>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</si>
  <si>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</si>
  <si>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</si>
  <si>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</si>
  <si>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</si>
  <si>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</si>
  <si>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</si>
  <si>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</si>
  <si>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</si>
  <si>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</si>
  <si>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</si>
  <si>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</si>
  <si>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</si>
  <si>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</si>
  <si>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</si>
  <si>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</si>
  <si>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</si>
  <si>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</si>
  <si>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</si>
  <si>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</si>
  <si>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</si>
  <si>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</si>
  <si>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</si>
  <si>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</si>
  <si>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</si>
  <si>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</si>
  <si>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</si>
  <si>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</si>
  <si>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</si>
  <si>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</si>
  <si>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</si>
  <si>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</si>
  <si>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</si>
  <si>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</si>
  <si>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</si>
  <si>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</si>
  <si>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</si>
  <si>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</si>
  <si>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</si>
  <si>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</si>
  <si>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</si>
  <si>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</si>
  <si>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</si>
  <si>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</si>
  <si>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</si>
  <si>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</si>
  <si>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</si>
  <si>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</si>
  <si>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</si>
  <si>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</si>
  <si>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</si>
  <si>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</si>
  <si>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</si>
  <si>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</si>
  <si>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</si>
  <si>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</si>
  <si>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</si>
  <si>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</si>
  <si>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</si>
  <si>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</si>
  <si>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</si>
  <si>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</si>
  <si>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</si>
  <si>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</si>
  <si>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</si>
  <si>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</si>
  <si>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</si>
  <si>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</si>
  <si>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</si>
  <si>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</si>
  <si>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</si>
  <si>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</si>
  <si>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</si>
  <si>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</si>
  <si>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</si>
  <si>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</si>
  <si>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</si>
  <si>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</si>
  <si>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</si>
  <si>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</si>
  <si>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</si>
  <si>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</si>
  <si>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</si>
  <si>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</si>
  <si>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</si>
  <si>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</si>
  <si>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</si>
  <si>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</si>
  <si>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</si>
  <si>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</si>
  <si>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</si>
  <si>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</si>
  <si>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</si>
  <si>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</si>
  <si>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</si>
  <si>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</si>
  <si>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</si>
  <si>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</si>
  <si>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</si>
  <si>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</si>
  <si>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</si>
  <si>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</si>
  <si>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</si>
  <si>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</si>
  <si>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</si>
  <si>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</si>
  <si>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</si>
  <si>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</si>
  <si>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</si>
  <si>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</si>
  <si>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</si>
  <si>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</si>
  <si>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</si>
  <si>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</si>
  <si>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</si>
  <si>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</si>
  <si>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</si>
  <si>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</si>
  <si>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</si>
  <si>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</si>
  <si>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</si>
  <si>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</si>
  <si>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</si>
  <si>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</si>
  <si>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</si>
  <si>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</si>
  <si>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</si>
  <si>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</si>
  <si>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</si>
  <si>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</si>
  <si>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</si>
  <si>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</si>
  <si>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</si>
  <si>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</si>
  <si>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</si>
  <si>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</si>
  <si>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</si>
  <si>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</si>
  <si>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</si>
  <si>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</si>
  <si>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</si>
  <si>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</si>
  <si>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</si>
  <si>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</si>
  <si>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</si>
  <si>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</si>
  <si>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</si>
  <si>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</si>
  <si>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</si>
  <si>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</si>
  <si>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</si>
  <si>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</si>
  <si>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</si>
  <si>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</si>
  <si>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</si>
  <si>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</si>
  <si>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</si>
  <si>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</si>
  <si>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</si>
  <si>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</si>
  <si>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</si>
  <si>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</si>
  <si>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</si>
  <si>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</si>
  <si>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</si>
  <si>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</si>
  <si>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</si>
  <si>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</si>
  <si>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</si>
  <si>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</si>
  <si>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</si>
  <si>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</si>
  <si>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</si>
  <si>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</si>
  <si>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</si>
  <si>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</si>
  <si>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</si>
  <si>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</si>
  <si>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</si>
  <si>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</si>
  <si>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</si>
  <si>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</si>
  <si>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</si>
  <si>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</si>
  <si>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</si>
  <si>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</si>
  <si>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</si>
  <si>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</si>
  <si>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</si>
  <si>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</si>
  <si>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</si>
  <si>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</si>
  <si>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</si>
  <si>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</si>
  <si>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</si>
  <si>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</si>
  <si>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</si>
  <si>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</si>
  <si>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</si>
  <si>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</si>
  <si>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</si>
  <si>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</si>
  <si>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</si>
  <si>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</si>
  <si>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</si>
  <si>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</si>
  <si>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</si>
  <si>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</si>
  <si>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</si>
  <si>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</si>
  <si>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</si>
  <si>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</si>
  <si>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</si>
  <si>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</si>
  <si>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</si>
  <si>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</si>
  <si>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</si>
  <si>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</si>
  <si>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</si>
  <si>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</si>
  <si>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</si>
  <si>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</si>
  <si>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</si>
  <si>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</si>
  <si>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</si>
  <si>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</si>
  <si>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</si>
  <si>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</si>
  <si>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</si>
  <si>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</si>
  <si>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</si>
  <si>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</si>
  <si>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</si>
  <si>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</si>
  <si>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</si>
  <si>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</si>
  <si>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</si>
  <si>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</si>
  <si>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</si>
  <si>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</si>
  <si>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</si>
  <si>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</si>
  <si>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</si>
  <si>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</si>
  <si>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</si>
  <si>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</si>
  <si>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</si>
  <si>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</si>
  <si>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</si>
  <si>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</si>
  <si>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</si>
  <si>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</si>
  <si>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</si>
  <si>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</si>
  <si>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</si>
  <si>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</si>
  <si>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</si>
  <si>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</si>
  <si>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</si>
  <si>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</si>
  <si>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</si>
  <si>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</si>
  <si>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</si>
  <si>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</si>
  <si>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</si>
  <si>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</si>
  <si>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</si>
  <si>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</si>
  <si>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</si>
  <si>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</si>
  <si>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</si>
  <si>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</si>
  <si>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</si>
  <si>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</si>
  <si>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</si>
  <si>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</si>
  <si>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</si>
  <si>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</si>
  <si>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</si>
  <si>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</si>
  <si>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</si>
  <si>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</si>
  <si>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</si>
  <si>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</si>
  <si>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</si>
  <si>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</si>
  <si>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</si>
  <si>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</si>
  <si>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</si>
  <si>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</si>
  <si>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</si>
  <si>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</si>
  <si>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</si>
  <si>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</si>
  <si>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</si>
  <si>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</si>
  <si>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</si>
  <si>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</si>
  <si>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</si>
  <si>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</si>
  <si>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</si>
  <si>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</si>
  <si>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</si>
  <si>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</si>
  <si>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</si>
  <si>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</si>
  <si>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</si>
  <si>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</si>
  <si>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</si>
  <si>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</si>
  <si>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</si>
  <si>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</si>
  <si>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</si>
  <si>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</si>
  <si>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</si>
  <si>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</si>
  <si>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</si>
  <si>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</si>
  <si>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</si>
  <si>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</si>
  <si>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</si>
  <si>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</si>
  <si>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</si>
  <si>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</si>
  <si>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</si>
  <si>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</si>
  <si>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</si>
  <si>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</si>
  <si>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</si>
  <si>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</si>
  <si>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</si>
  <si>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</si>
  <si>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</si>
  <si>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</si>
  <si>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</si>
  <si>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</si>
  <si>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</si>
  <si>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</si>
  <si>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</si>
  <si>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</si>
  <si>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</si>
  <si>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</si>
  <si>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</si>
  <si>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</si>
  <si>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</si>
  <si>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</si>
  <si>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</si>
  <si>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</si>
  <si>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</si>
  <si>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</si>
  <si>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</si>
  <si>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</si>
  <si>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</si>
  <si>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</si>
  <si>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</si>
  <si>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</si>
  <si>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</si>
  <si>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</si>
  <si>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</si>
  <si>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</si>
  <si>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</si>
  <si>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</si>
  <si>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</si>
  <si>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</si>
  <si>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</si>
  <si>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</si>
  <si>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</si>
  <si>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</si>
  <si>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</si>
  <si>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</si>
  <si>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</si>
  <si>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</si>
  <si>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</si>
  <si>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</si>
  <si>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</si>
  <si>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</si>
  <si>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</si>
  <si>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</si>
  <si>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</si>
  <si>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</si>
  <si>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</si>
  <si>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</si>
  <si>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</si>
  <si>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</si>
  <si>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</si>
  <si>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</si>
  <si>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</si>
  <si>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</si>
  <si>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</si>
  <si>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</si>
  <si>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</si>
  <si>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</si>
  <si>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</si>
  <si>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</si>
  <si>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</si>
  <si>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</si>
  <si>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</si>
  <si>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</si>
  <si>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</si>
  <si>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</si>
  <si>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</si>
  <si>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</si>
  <si>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</si>
  <si>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</si>
  <si>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</si>
  <si>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</si>
  <si>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</si>
  <si>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</si>
  <si>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</si>
  <si>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</si>
  <si>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</si>
  <si>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</si>
  <si>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</si>
  <si>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</si>
  <si>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</si>
  <si>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</si>
  <si>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</si>
  <si>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</si>
  <si>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</si>
  <si>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</si>
  <si>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</si>
  <si>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</si>
  <si>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</si>
  <si>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</si>
  <si>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</si>
  <si>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</si>
  <si>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</si>
  <si>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</si>
  <si>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</si>
  <si>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</si>
  <si>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</si>
  <si>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</si>
  <si>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</si>
  <si>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</si>
  <si>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</si>
  <si>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</si>
  <si>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</si>
  <si>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</si>
  <si>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</si>
  <si>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</si>
  <si>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</si>
  <si>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</si>
  <si>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</si>
  <si>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</si>
  <si>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</si>
  <si>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</si>
  <si>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</si>
  <si>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</si>
  <si>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</si>
  <si>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</si>
  <si>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</si>
  <si>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</si>
  <si>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</si>
  <si>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</si>
  <si>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</si>
  <si>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</si>
  <si>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</si>
  <si>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</si>
  <si>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</si>
  <si>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</si>
  <si>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</si>
  <si>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</si>
  <si>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</si>
  <si>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</si>
  <si>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</si>
  <si>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</si>
  <si>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</si>
  <si>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</si>
  <si>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</si>
  <si>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</si>
  <si>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</si>
  <si>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</si>
  <si>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</si>
  <si>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</si>
  <si>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</si>
  <si>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</si>
  <si>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</si>
  <si>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</si>
  <si>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</si>
  <si>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</si>
  <si>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</si>
  <si>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</si>
  <si>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</si>
  <si>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</si>
  <si>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</si>
  <si>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</si>
  <si>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</si>
  <si>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</si>
  <si>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</si>
  <si>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</si>
  <si>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</si>
  <si>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</si>
  <si>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</si>
  <si>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</si>
  <si>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</si>
  <si>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</si>
  <si>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</si>
  <si>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</si>
  <si>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</si>
  <si>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</si>
  <si>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</si>
  <si>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</si>
  <si>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</si>
  <si>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</si>
  <si>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</si>
  <si>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</si>
  <si>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</si>
  <si>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</si>
  <si>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</si>
  <si>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</si>
  <si>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</si>
  <si>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</si>
  <si>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</si>
  <si>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</si>
  <si>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</si>
  <si>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</si>
  <si>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</si>
  <si>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</si>
  <si>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</si>
  <si>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</si>
  <si>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</si>
  <si>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</si>
  <si>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</si>
  <si>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</si>
  <si>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</si>
  <si>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</si>
  <si>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</si>
  <si>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</si>
  <si>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</si>
  <si>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</si>
  <si>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</si>
  <si>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</si>
  <si>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</si>
  <si>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</si>
  <si>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</si>
  <si>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</si>
  <si>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</si>
  <si>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</si>
  <si>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</si>
  <si>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</si>
  <si>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</si>
  <si>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</si>
  <si>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</si>
  <si>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</si>
  <si>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</si>
  <si>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</si>
  <si>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</si>
  <si>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</si>
  <si>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</si>
  <si>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</si>
  <si>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</si>
  <si>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</si>
  <si>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</si>
  <si>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</si>
  <si>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</si>
  <si>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</si>
  <si>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</si>
  <si>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</si>
  <si>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</si>
  <si>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</si>
  <si>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</si>
  <si>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</si>
  <si>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</si>
  <si>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</si>
  <si>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</si>
  <si>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</si>
  <si>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</si>
  <si>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</si>
  <si>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</si>
  <si>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</si>
  <si>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</si>
  <si>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</si>
  <si>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</si>
  <si>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</si>
  <si>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</si>
  <si>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</si>
  <si>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</si>
  <si>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</si>
  <si>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</si>
  <si>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</si>
  <si>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</si>
  <si>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</si>
  <si>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</si>
  <si>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</si>
  <si>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</si>
  <si>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</si>
  <si>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</si>
  <si>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</si>
  <si>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</si>
  <si>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</si>
  <si>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</si>
  <si>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</si>
  <si>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</si>
  <si>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</si>
  <si>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</si>
  <si>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</si>
  <si>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</si>
  <si>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</si>
  <si>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</si>
  <si>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</si>
  <si>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</si>
  <si>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</si>
  <si>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</si>
  <si>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</si>
  <si>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</si>
  <si>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</si>
  <si>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</si>
  <si>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</si>
  <si>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</si>
  <si>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</si>
  <si>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</si>
  <si>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</si>
  <si>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</si>
  <si>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</si>
  <si>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</si>
  <si>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</si>
  <si>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</si>
  <si>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</si>
  <si>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</si>
  <si>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</si>
  <si>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</si>
  <si>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</si>
  <si>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</si>
  <si>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</si>
  <si>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</si>
  <si>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</si>
  <si>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</si>
  <si>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</si>
  <si>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</si>
  <si>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</si>
  <si>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</si>
  <si>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</si>
  <si>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</si>
  <si>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</si>
  <si>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</si>
  <si>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</si>
  <si>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</si>
  <si>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</si>
  <si>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</si>
  <si>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</si>
  <si>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</si>
  <si>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</si>
  <si>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</si>
  <si>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</si>
  <si>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</si>
  <si>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</si>
  <si>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</si>
  <si>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</si>
  <si>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</si>
  <si>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</si>
  <si>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</si>
  <si>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</si>
  <si>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</si>
  <si>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</si>
  <si>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</si>
  <si>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</si>
  <si>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</si>
  <si>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</si>
  <si>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</si>
  <si>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</si>
  <si>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</si>
  <si>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</si>
  <si>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</si>
  <si>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</si>
  <si>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</si>
  <si>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</si>
  <si>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</si>
  <si>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</si>
  <si>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</si>
  <si>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</si>
  <si>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</si>
  <si>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</si>
  <si>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</si>
  <si>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</si>
  <si>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</si>
  <si>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</si>
  <si>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</si>
  <si>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</si>
  <si>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</si>
  <si>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</si>
  <si>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</si>
  <si>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</si>
  <si>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</si>
  <si>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</si>
  <si>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</si>
  <si>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</si>
  <si>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</si>
  <si>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</si>
  <si>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</si>
  <si>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</si>
  <si>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</si>
  <si>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</si>
  <si>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</si>
  <si>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</si>
  <si>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</si>
  <si>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</si>
  <si>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</si>
  <si>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</si>
  <si>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</si>
  <si>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</si>
  <si>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</si>
  <si>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</si>
  <si>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</si>
  <si>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</si>
  <si>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</si>
  <si>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</si>
  <si>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</si>
  <si>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</si>
  <si>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</si>
  <si>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</si>
  <si>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</si>
  <si>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</si>
  <si>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</si>
  <si>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</si>
  <si>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</si>
  <si>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</si>
  <si>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</si>
  <si>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</si>
  <si>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</si>
  <si>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</si>
  <si>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</si>
  <si>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</si>
  <si>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</si>
  <si>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</si>
  <si>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</si>
  <si>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</si>
  <si>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</si>
  <si>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</si>
  <si>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</si>
  <si>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</si>
  <si>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</si>
  <si>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</si>
  <si>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</si>
  <si>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</si>
  <si>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</si>
  <si>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</si>
  <si>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</si>
  <si>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</si>
  <si>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</si>
  <si>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</si>
  <si>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</si>
  <si>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</si>
  <si>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</si>
  <si>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</si>
  <si>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</si>
  <si>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</si>
  <si>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</si>
  <si>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</si>
  <si>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</si>
  <si>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</si>
  <si>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</si>
  <si>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</si>
  <si>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</si>
  <si>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</si>
  <si>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</si>
  <si>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</si>
  <si>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</si>
  <si>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</si>
  <si>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</si>
  <si>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</si>
  <si>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</si>
  <si>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</si>
  <si>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</si>
  <si>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</si>
  <si>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</si>
  <si>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</si>
  <si>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</si>
  <si>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</si>
  <si>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</si>
  <si>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</si>
  <si>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</si>
  <si>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</si>
  <si>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</si>
  <si>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</si>
  <si>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</si>
  <si>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</si>
  <si>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</si>
  <si>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</si>
  <si>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</si>
  <si>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</si>
  <si>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</si>
  <si>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</si>
  <si>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</si>
  <si>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</si>
  <si>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</si>
  <si>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</si>
  <si>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</si>
  <si>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</si>
  <si>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</si>
  <si>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</si>
  <si>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</si>
  <si>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</si>
  <si>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</si>
  <si>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</si>
  <si>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</si>
  <si>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</si>
  <si>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</si>
  <si>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</si>
  <si>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</si>
  <si>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</si>
  <si>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</si>
  <si>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</si>
  <si>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</si>
  <si>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</si>
  <si>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</si>
  <si>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</si>
  <si>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</si>
  <si>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</si>
  <si>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</si>
  <si>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</si>
  <si>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</si>
  <si>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</si>
  <si>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</si>
  <si>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</si>
  <si>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</si>
  <si>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</si>
  <si>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</si>
  <si>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</si>
  <si>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</si>
  <si>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</si>
  <si>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</si>
  <si>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</si>
  <si>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</si>
  <si>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</si>
  <si>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</si>
  <si>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</si>
  <si>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</si>
  <si>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</si>
  <si>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</si>
  <si>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</si>
  <si>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</si>
  <si>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</si>
  <si>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</si>
  <si>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</si>
  <si>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</si>
  <si>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</si>
  <si>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</si>
  <si>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</si>
  <si>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</si>
  <si>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</si>
  <si>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</si>
  <si>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</si>
  <si>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</si>
  <si>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</si>
  <si>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</si>
  <si>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</si>
  <si>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</si>
  <si>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</si>
  <si>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</si>
  <si>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</si>
  <si>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</si>
  <si>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</si>
  <si>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</si>
  <si>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</si>
  <si>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</si>
  <si>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</si>
  <si>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</si>
  <si>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</si>
  <si>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</si>
  <si>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</si>
  <si>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</si>
  <si>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</si>
  <si>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</si>
  <si>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</si>
  <si>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</si>
  <si>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</si>
  <si>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</si>
  <si>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</si>
  <si>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</si>
  <si>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</si>
  <si>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</si>
  <si>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</si>
  <si>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</si>
  <si>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</si>
  <si>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</si>
  <si>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</si>
  <si>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</si>
  <si>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</si>
  <si>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</si>
  <si>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</si>
  <si>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</si>
  <si>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</si>
  <si>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</si>
  <si>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</si>
  <si>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</si>
  <si>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</si>
  <si>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</si>
  <si>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</si>
  <si>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</si>
  <si>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</si>
  <si>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</si>
  <si>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</si>
  <si>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</si>
  <si>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</si>
  <si>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</si>
  <si>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</si>
  <si>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</si>
  <si>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</si>
  <si>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</si>
  <si>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</si>
  <si>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</si>
  <si>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</si>
  <si>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</si>
  <si>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</si>
  <si>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</si>
  <si>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</si>
  <si>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</si>
  <si>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</si>
  <si>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</si>
  <si>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</si>
  <si>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</si>
  <si>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</si>
  <si>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</si>
  <si>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</si>
  <si>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</si>
  <si>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</si>
  <si>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</si>
  <si>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</si>
  <si>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</si>
  <si>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</si>
  <si>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</si>
  <si>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</si>
  <si>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</si>
  <si>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</si>
  <si>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</si>
  <si>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</si>
  <si>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</si>
  <si>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</si>
  <si>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</si>
  <si>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</si>
  <si>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</si>
  <si>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</si>
  <si>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</si>
  <si>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</si>
  <si>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</si>
  <si>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</si>
  <si>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</si>
  <si>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</si>
  <si>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</si>
  <si>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</si>
  <si>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</si>
  <si>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</si>
  <si>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</si>
  <si>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</si>
  <si>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</si>
  <si>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</si>
  <si>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</si>
  <si>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</si>
  <si>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</si>
  <si>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</si>
  <si>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</si>
  <si>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</si>
  <si>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</si>
  <si>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</si>
  <si>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</si>
  <si>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</si>
  <si>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</si>
  <si>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</si>
  <si>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</si>
  <si>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</si>
  <si>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</si>
  <si>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</si>
  <si>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</si>
  <si>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</si>
  <si>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</si>
  <si>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</si>
  <si>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</si>
  <si>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</si>
  <si>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</si>
  <si>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</si>
  <si>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</si>
  <si>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</si>
  <si>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</si>
  <si>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</si>
  <si>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</si>
  <si>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</si>
  <si>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</si>
  <si>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</si>
  <si>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</si>
  <si>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</si>
  <si>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</si>
  <si>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</si>
  <si>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</si>
  <si>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</si>
  <si>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</si>
  <si>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</si>
  <si>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</si>
  <si>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</si>
  <si>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</si>
  <si>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</si>
  <si>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</si>
  <si>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</si>
  <si>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</si>
  <si>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</si>
  <si>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</si>
  <si>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</si>
  <si>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</si>
  <si>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</si>
  <si>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</si>
  <si>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</si>
  <si>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</si>
  <si>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</si>
  <si>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</si>
  <si>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</si>
  <si>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</si>
  <si>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</si>
  <si>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</si>
  <si>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</si>
  <si>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</si>
  <si>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</si>
  <si>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</si>
  <si>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</si>
  <si>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</si>
  <si>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</si>
  <si>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</si>
  <si>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</si>
  <si>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</si>
  <si>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</si>
  <si>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</si>
  <si>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</si>
  <si>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</si>
  <si>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</si>
  <si>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</si>
  <si>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</si>
  <si>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</si>
  <si>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</si>
  <si>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</si>
  <si>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</si>
  <si>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</si>
  <si>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</si>
  <si>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</si>
  <si>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</si>
  <si>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</si>
  <si>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</si>
  <si>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</si>
  <si>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</si>
  <si>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</si>
  <si>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</si>
  <si>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</si>
  <si>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</si>
  <si>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</si>
  <si>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</si>
  <si>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</si>
  <si>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</si>
  <si>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</si>
  <si>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</si>
  <si>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</si>
  <si>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</si>
  <si>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</si>
  <si>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</si>
  <si>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</si>
  <si>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</si>
  <si>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</si>
  <si>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</si>
  <si>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</si>
  <si>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</si>
  <si>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</si>
  <si>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</si>
  <si>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</si>
  <si>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</si>
  <si>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</si>
  <si>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</si>
  <si>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</si>
  <si>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</si>
  <si>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</si>
  <si>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</si>
  <si>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</si>
  <si>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</si>
  <si>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</si>
  <si>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</si>
  <si>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</si>
  <si>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</si>
  <si>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</si>
  <si>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</si>
  <si>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</si>
  <si>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</si>
  <si>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</si>
  <si>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</si>
  <si>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</si>
  <si>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</si>
  <si>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</si>
  <si>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</si>
  <si>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</si>
  <si>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</si>
  <si>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</si>
  <si>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</si>
  <si>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</si>
  <si>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</si>
  <si>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</si>
  <si>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</si>
  <si>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</si>
  <si>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</si>
  <si>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</si>
  <si>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</si>
  <si>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</si>
  <si>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</si>
  <si>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</si>
  <si>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</si>
  <si>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</si>
  <si>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</si>
  <si>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</si>
  <si>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</si>
  <si>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</si>
  <si>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</si>
  <si>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</si>
  <si>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</si>
  <si>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</si>
  <si>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</si>
  <si>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</si>
  <si>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</si>
  <si>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</si>
  <si>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</si>
  <si>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</si>
  <si>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</si>
  <si>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</si>
  <si>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</si>
  <si>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</si>
  <si>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</si>
  <si>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</si>
  <si>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</si>
  <si>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</si>
  <si>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</si>
  <si>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</si>
  <si>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</si>
  <si>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</si>
  <si>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</si>
  <si>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</si>
  <si>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</si>
  <si>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</si>
  <si>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</si>
  <si>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</si>
  <si>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</si>
  <si>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</si>
  <si>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</si>
  <si>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</si>
  <si>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</si>
  <si>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</si>
  <si>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</si>
  <si>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</si>
  <si>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</si>
  <si>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</si>
  <si>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</si>
  <si>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</si>
  <si>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</si>
  <si>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</si>
  <si>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</si>
  <si>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</si>
  <si>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</si>
  <si>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</si>
  <si>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</si>
  <si>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</si>
  <si>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</si>
  <si>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</si>
  <si>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</si>
  <si>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</si>
  <si>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</si>
  <si>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</si>
  <si>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</si>
  <si>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</si>
  <si>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</si>
  <si>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</si>
  <si>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</si>
  <si>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</si>
  <si>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</si>
  <si>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</si>
  <si>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</si>
  <si>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</si>
  <si>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</si>
  <si>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</si>
  <si>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</si>
  <si>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</si>
  <si>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</si>
  <si>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</si>
  <si>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</si>
  <si>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</si>
  <si>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</si>
  <si>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</si>
  <si>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</si>
  <si>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</si>
  <si>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</si>
  <si>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</si>
  <si>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</si>
  <si>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</si>
  <si>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</si>
  <si>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</si>
  <si>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</si>
  <si>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</si>
  <si>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</si>
  <si>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</si>
  <si>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</si>
  <si>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</si>
  <si>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</si>
  <si>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</si>
  <si>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</si>
  <si>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</si>
  <si>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</si>
  <si>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</si>
  <si>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</si>
  <si>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</si>
  <si>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</si>
  <si>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</si>
  <si>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</si>
  <si>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</si>
  <si>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</si>
  <si>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</si>
  <si>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</si>
  <si>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</si>
  <si>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</si>
  <si>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</si>
  <si>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</si>
  <si>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</si>
  <si>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</si>
  <si>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</si>
  <si>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</si>
  <si>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</si>
  <si>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</si>
  <si>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</si>
  <si>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</si>
  <si>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</si>
  <si>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</si>
  <si>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</si>
  <si>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</si>
  <si>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</si>
  <si>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</si>
  <si>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</si>
  <si>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</si>
  <si>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</si>
  <si>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</si>
  <si>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</si>
  <si>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</si>
  <si>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</si>
  <si>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</si>
  <si>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</si>
  <si>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</si>
  <si>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</si>
  <si>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</si>
  <si>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</si>
  <si>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</si>
  <si>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</si>
  <si>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</si>
  <si>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</si>
  <si>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</si>
  <si>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</si>
  <si>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</si>
  <si>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</si>
  <si>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</si>
  <si>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</si>
  <si>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</si>
  <si>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</si>
  <si>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</si>
  <si>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</si>
  <si>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</si>
  <si>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</si>
  <si>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</si>
  <si>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</si>
  <si>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</si>
  <si>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</si>
  <si>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</si>
  <si>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</si>
  <si>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</si>
  <si>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</si>
  <si>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</si>
  <si>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</si>
  <si>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</si>
  <si>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</si>
  <si>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</si>
  <si>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</si>
  <si>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</si>
  <si>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</si>
  <si>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</si>
  <si>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</si>
  <si>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</si>
  <si>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</si>
  <si>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</si>
  <si>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</si>
  <si>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</si>
  <si>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</si>
  <si>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</si>
  <si>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</si>
  <si>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</si>
  <si>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</si>
  <si>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</si>
  <si>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</si>
  <si>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</si>
  <si>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</si>
  <si>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</si>
  <si>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</si>
  <si>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</si>
  <si>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</si>
  <si>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</si>
  <si>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</si>
  <si>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</si>
  <si>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</si>
  <si>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</si>
  <si>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</si>
  <si>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</si>
  <si>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</si>
  <si>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</si>
  <si>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</si>
  <si>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</si>
  <si>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</si>
  <si>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</si>
  <si>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</si>
  <si>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</si>
  <si>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</si>
  <si>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</si>
  <si>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</si>
  <si>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</si>
  <si>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</si>
  <si>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</si>
  <si>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</si>
  <si>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</si>
  <si>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</si>
  <si>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</si>
  <si>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</si>
  <si>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</si>
  <si>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</si>
  <si>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</si>
  <si>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</si>
  <si>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</si>
  <si>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</si>
  <si>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</si>
  <si>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</si>
  <si>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</si>
  <si>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</si>
  <si>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</si>
  <si>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</si>
  <si>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</si>
  <si>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</si>
  <si>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</si>
  <si>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</si>
  <si>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</si>
  <si>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</si>
  <si>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</si>
  <si>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</si>
  <si>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</si>
  <si>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</si>
  <si>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</si>
  <si>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</si>
  <si>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</si>
  <si>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</si>
  <si>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</si>
  <si>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</si>
  <si>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</si>
  <si>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</si>
  <si>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</si>
  <si>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</si>
  <si>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</si>
  <si>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</si>
  <si>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</si>
  <si>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</si>
  <si>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</si>
  <si>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</si>
  <si>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</si>
  <si>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</si>
  <si>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</si>
  <si>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</si>
  <si>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</si>
  <si>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</si>
  <si>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</si>
  <si>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</si>
  <si>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</si>
  <si>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</si>
  <si>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</si>
  <si>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</si>
  <si>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</si>
  <si>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</si>
  <si>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</si>
  <si>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</si>
  <si>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</si>
  <si>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</si>
  <si>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</si>
  <si>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</si>
  <si>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</si>
  <si>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</si>
  <si>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</si>
  <si>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</si>
  <si>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</si>
  <si>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</si>
  <si>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</si>
  <si>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</si>
  <si>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</si>
  <si>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</si>
  <si>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</si>
  <si>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</si>
  <si>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</si>
  <si>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</si>
  <si>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</si>
  <si>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</si>
  <si>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</si>
  <si>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</si>
  <si>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</si>
  <si>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</si>
  <si>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</si>
  <si>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</si>
  <si>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</si>
  <si>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</si>
  <si>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</si>
  <si>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</si>
  <si>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</si>
  <si>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</si>
  <si>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</si>
  <si>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</si>
  <si>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</si>
  <si>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</si>
  <si>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</si>
  <si>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</si>
  <si>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</si>
  <si>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</si>
  <si>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</si>
  <si>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</si>
  <si>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</si>
  <si>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</si>
  <si>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</si>
  <si>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</si>
  <si>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</si>
  <si>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</si>
  <si>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</si>
  <si>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</si>
  <si>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</si>
  <si>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</si>
  <si>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</si>
  <si>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</si>
  <si>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</si>
  <si>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</si>
  <si>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</si>
  <si>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</si>
  <si>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</si>
  <si>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</si>
  <si>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</si>
  <si>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</si>
  <si>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</si>
  <si>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</si>
  <si>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</si>
  <si>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</si>
  <si>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</si>
  <si>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</si>
  <si>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</si>
  <si>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</si>
  <si>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</si>
  <si>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</si>
  <si>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</si>
  <si>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</si>
  <si>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</si>
  <si>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</si>
  <si>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</si>
  <si>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</si>
  <si>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</si>
  <si>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</si>
  <si>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</si>
  <si>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</si>
  <si>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</si>
  <si>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</si>
  <si>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</si>
  <si>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</si>
  <si>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</si>
  <si>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</si>
  <si>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</si>
  <si>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</si>
  <si>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</si>
  <si>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</si>
  <si>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</si>
  <si>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</si>
  <si>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</si>
  <si>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</si>
  <si>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</si>
  <si>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</si>
  <si>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</si>
  <si>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</si>
  <si>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</si>
  <si>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</si>
  <si>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</si>
  <si>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</si>
  <si>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</si>
  <si>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</si>
  <si>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</si>
  <si>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</si>
  <si>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</si>
  <si>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</si>
  <si>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</si>
  <si>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</si>
  <si>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</si>
  <si>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</si>
  <si>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</si>
  <si>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</si>
  <si>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</si>
  <si>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</si>
  <si>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</si>
  <si>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</si>
  <si>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</si>
  <si>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</si>
  <si>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</si>
  <si>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</si>
  <si>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</si>
  <si>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</si>
  <si>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</si>
  <si>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</si>
  <si>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</si>
  <si>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</si>
  <si>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</si>
  <si>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</si>
  <si>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</si>
  <si>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</si>
  <si>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</si>
  <si>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</si>
  <si>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</si>
  <si>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</si>
  <si>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</si>
  <si>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</si>
  <si>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</si>
  <si>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</si>
  <si>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</si>
  <si>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</si>
  <si>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</si>
  <si>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</si>
  <si>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</si>
  <si>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</si>
  <si>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</si>
  <si>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</si>
  <si>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</si>
  <si>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</si>
  <si>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</si>
  <si>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</si>
  <si>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</si>
  <si>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</si>
  <si>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</si>
  <si>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</si>
  <si>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</si>
  <si>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</si>
  <si>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</si>
  <si>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</si>
  <si>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</si>
  <si>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</si>
  <si>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</si>
  <si>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</si>
  <si>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</si>
  <si>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</si>
  <si>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</si>
  <si>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</si>
  <si>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</si>
  <si>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</si>
  <si>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</si>
  <si>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</si>
  <si>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</si>
  <si>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</si>
  <si>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</si>
  <si>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</si>
  <si>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</si>
  <si>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</si>
  <si>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</si>
  <si>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</si>
  <si>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</si>
  <si>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</si>
  <si>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</si>
  <si>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</si>
  <si>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</si>
  <si>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</si>
  <si>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</si>
  <si>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</si>
  <si>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</si>
  <si>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</si>
  <si>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</si>
  <si>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</si>
  <si>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</si>
  <si>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</si>
  <si>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</si>
  <si>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</si>
  <si>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</si>
  <si>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</si>
  <si>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</si>
  <si>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</si>
  <si>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</si>
  <si>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</si>
  <si>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</si>
  <si>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</si>
  <si>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</si>
  <si>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</si>
  <si>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</si>
  <si>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</si>
  <si>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</si>
  <si>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</si>
  <si>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</si>
  <si>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</si>
  <si>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</si>
  <si>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</si>
  <si>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</si>
  <si>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</si>
  <si>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</si>
  <si>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</si>
  <si>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</si>
  <si>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</si>
  <si>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</si>
  <si>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</si>
  <si>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</si>
  <si>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</si>
  <si>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</si>
  <si>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</si>
  <si>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</si>
  <si>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</si>
  <si>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</si>
  <si>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</si>
  <si>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</si>
  <si>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</si>
  <si>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</si>
  <si>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</si>
  <si>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</si>
  <si>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</si>
  <si>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</si>
  <si>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</si>
  <si>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</si>
  <si>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</si>
  <si>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</si>
  <si>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</si>
  <si>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</si>
  <si>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</si>
  <si>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</si>
  <si>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</si>
  <si>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</si>
  <si>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</si>
  <si>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</si>
  <si>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</si>
  <si>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</si>
  <si>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</si>
  <si>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</si>
  <si>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</si>
  <si>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</si>
  <si>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</si>
  <si>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</si>
  <si>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</si>
  <si>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</si>
  <si>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</si>
  <si>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</si>
  <si>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</si>
  <si>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</si>
  <si>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</si>
  <si>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</si>
  <si>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</si>
  <si>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</si>
  <si>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</si>
  <si>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</si>
  <si>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</si>
  <si>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</si>
  <si>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</si>
  <si>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</si>
  <si>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</si>
  <si>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</si>
  <si>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</si>
  <si>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</si>
  <si>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</si>
  <si>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</si>
  <si>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</si>
  <si>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</si>
  <si>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</si>
  <si>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</si>
  <si>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</si>
  <si>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</si>
  <si>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</si>
  <si>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</si>
  <si>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</si>
  <si>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</si>
  <si>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</si>
  <si>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</si>
  <si>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</si>
  <si>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</si>
  <si>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</si>
  <si>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</si>
  <si>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</si>
  <si>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</si>
  <si>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</si>
  <si>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</si>
  <si>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</si>
  <si>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</si>
  <si>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</si>
  <si>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</si>
  <si>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</si>
  <si>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</si>
  <si>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</si>
  <si>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</si>
  <si>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</si>
  <si>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</si>
  <si>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</si>
  <si>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</si>
  <si>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</si>
  <si>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</si>
  <si>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</si>
  <si>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</si>
  <si>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</si>
  <si>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</si>
  <si>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</si>
  <si>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</si>
  <si>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</si>
  <si>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</si>
  <si>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</si>
  <si>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</si>
  <si>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</si>
  <si>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</si>
  <si>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</si>
  <si>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</si>
  <si>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</si>
  <si>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</si>
  <si>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</si>
  <si>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</si>
  <si>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</si>
  <si>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</si>
  <si>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</si>
  <si>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</si>
  <si>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</si>
  <si>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</si>
  <si>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</si>
  <si>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</si>
  <si>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</si>
  <si>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</si>
  <si>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</si>
  <si>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</si>
  <si>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</si>
  <si>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</si>
  <si>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</si>
  <si>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</si>
  <si>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</si>
  <si>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</si>
  <si>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</si>
  <si>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</si>
  <si>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</si>
  <si>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</si>
  <si>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</si>
  <si>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</si>
  <si>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</si>
  <si>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</si>
  <si>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</si>
  <si>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</si>
  <si>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</si>
  <si>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</si>
  <si>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</si>
  <si>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</si>
  <si>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</si>
  <si>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</si>
  <si>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</si>
  <si>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</si>
  <si>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</si>
  <si>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</si>
  <si>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</si>
  <si>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</si>
  <si>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</si>
  <si>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</si>
  <si>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</si>
  <si>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</si>
  <si>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</si>
  <si>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</si>
  <si>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</si>
  <si>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</si>
  <si>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</si>
  <si>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</si>
  <si>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</si>
  <si>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</si>
  <si>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</si>
  <si>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</si>
  <si>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</si>
  <si>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</si>
  <si>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</si>
  <si>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</si>
  <si>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</si>
  <si>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</si>
  <si>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</si>
  <si>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</si>
  <si>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</si>
  <si>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</si>
  <si>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</si>
  <si>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</si>
  <si>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</si>
  <si>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</si>
  <si>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</si>
  <si>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</si>
  <si>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</si>
  <si>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</si>
  <si>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</si>
  <si>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</si>
  <si>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</si>
  <si>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</si>
  <si>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</si>
  <si>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</si>
  <si>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</si>
  <si>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</si>
  <si>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</si>
  <si>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</si>
  <si>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</si>
  <si>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</si>
  <si>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</si>
  <si>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</si>
  <si>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</si>
  <si>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</si>
  <si>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</si>
  <si>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</si>
  <si>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</si>
  <si>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</si>
  <si>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</si>
  <si>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</si>
  <si>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</si>
  <si>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</si>
  <si>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</si>
  <si>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</si>
  <si>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</si>
  <si>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</si>
  <si>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</si>
  <si>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</si>
  <si>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</si>
  <si>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</si>
  <si>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</si>
  <si>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</si>
  <si>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</si>
  <si>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</si>
  <si>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</si>
  <si>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</si>
  <si>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</si>
  <si>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</si>
  <si>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</si>
  <si>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</si>
  <si>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</si>
  <si>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</si>
  <si>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</si>
  <si>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</si>
  <si>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</si>
  <si>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</si>
  <si>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</si>
  <si>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</si>
  <si>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</si>
  <si>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</si>
  <si>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</si>
  <si>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</si>
  <si>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</si>
  <si>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</si>
  <si>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</si>
  <si>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</si>
  <si>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</si>
  <si>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</si>
  <si>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</si>
  <si>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</si>
  <si>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</si>
  <si>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</si>
  <si>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</si>
  <si>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</si>
  <si>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</si>
  <si>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</si>
  <si>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</si>
  <si>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</si>
  <si>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</si>
  <si>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</si>
  <si>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</si>
  <si>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</si>
  <si>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</si>
  <si>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</si>
  <si>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</si>
  <si>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</si>
  <si>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</si>
  <si>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</si>
  <si>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</si>
  <si>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</si>
  <si>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</si>
  <si>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</si>
  <si>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</si>
  <si>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</si>
  <si>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</si>
  <si>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</si>
  <si>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</si>
  <si>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</si>
  <si>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</si>
  <si>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</si>
  <si>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</si>
  <si>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</si>
  <si>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</si>
  <si>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</si>
  <si>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</si>
  <si>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</si>
  <si>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</si>
  <si>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</si>
  <si>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</si>
  <si>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</si>
  <si>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</si>
  <si>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</si>
  <si>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</si>
  <si>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</si>
  <si>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</si>
  <si>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</si>
  <si>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</si>
  <si>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</si>
  <si>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</si>
  <si>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</si>
  <si>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</si>
  <si>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</si>
  <si>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</si>
  <si>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</si>
  <si>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</si>
  <si>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</si>
  <si>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</si>
  <si>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</si>
  <si>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</si>
  <si>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</si>
  <si>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</si>
  <si>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</si>
  <si>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</si>
  <si>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</si>
  <si>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</si>
  <si>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</si>
  <si>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</si>
  <si>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</si>
  <si>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</si>
  <si>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</si>
  <si>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</si>
  <si>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</si>
  <si>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</si>
  <si>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</si>
  <si>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</si>
  <si>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</si>
  <si>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</si>
  <si>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</si>
  <si>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</si>
  <si>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</si>
  <si>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</si>
  <si>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</si>
  <si>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</si>
  <si>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</si>
  <si>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</si>
  <si>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</si>
  <si>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</si>
  <si>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</si>
  <si>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</si>
  <si>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</si>
  <si>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</si>
  <si>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</si>
  <si>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</si>
  <si>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</si>
  <si>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</si>
  <si>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</si>
  <si>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</si>
  <si>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</si>
  <si>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</si>
  <si>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</si>
  <si>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</si>
  <si>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</si>
  <si>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</si>
  <si>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</si>
  <si>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</si>
  <si>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</si>
  <si>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</si>
  <si>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</si>
  <si>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</si>
  <si>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</si>
  <si>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</si>
  <si>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</si>
  <si>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</si>
  <si>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</si>
  <si>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</si>
  <si>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</si>
  <si>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</si>
  <si>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</si>
  <si>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</si>
  <si>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</si>
  <si>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</si>
  <si>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</si>
  <si>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</si>
  <si>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</si>
  <si>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</si>
  <si>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</si>
  <si>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</si>
  <si>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</si>
  <si>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</si>
  <si>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</si>
  <si>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</si>
  <si>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</si>
  <si>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</si>
  <si>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</si>
  <si>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</si>
  <si>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</si>
  <si>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</si>
  <si>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</si>
  <si>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</si>
  <si>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</si>
  <si>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</si>
  <si>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</si>
  <si>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</si>
  <si>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</si>
  <si>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</si>
  <si>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</si>
  <si>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</si>
  <si>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</si>
  <si>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</si>
  <si>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</si>
  <si>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</si>
  <si>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</si>
  <si>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</si>
  <si>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</si>
  <si>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</si>
  <si>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</si>
  <si>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</si>
  <si>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</si>
  <si>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</si>
  <si>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</si>
  <si>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</si>
  <si>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</si>
  <si>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</si>
  <si>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</si>
  <si>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</si>
  <si>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</si>
  <si>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</si>
  <si>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</si>
  <si>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</si>
  <si>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</si>
  <si>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</si>
  <si>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</si>
  <si>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</si>
  <si>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</si>
  <si>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</si>
  <si>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</si>
  <si>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</si>
  <si>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</si>
  <si>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</si>
  <si>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</si>
  <si>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</si>
  <si>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</si>
  <si>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</si>
  <si>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</si>
  <si>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</si>
  <si>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</si>
  <si>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</si>
  <si>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</si>
  <si>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</si>
  <si>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</si>
  <si>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</si>
  <si>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</si>
  <si>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</si>
  <si>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</si>
  <si>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</si>
  <si>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</si>
  <si>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</si>
  <si>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</si>
  <si>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</si>
  <si>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</si>
  <si>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</si>
  <si>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</si>
  <si>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</si>
  <si>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</si>
  <si>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</si>
  <si>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</si>
  <si>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</si>
  <si>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</si>
  <si>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</si>
  <si>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</si>
  <si>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</si>
  <si>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</si>
  <si>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</si>
  <si>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</si>
  <si>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</si>
  <si>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</si>
  <si>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</si>
  <si>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</si>
  <si>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</si>
  <si>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</si>
  <si>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</si>
  <si>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</si>
  <si>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</si>
  <si>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</si>
  <si>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</si>
  <si>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</si>
  <si>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</si>
  <si>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</si>
  <si>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</si>
  <si>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</si>
  <si>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</si>
  <si>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</si>
  <si>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</si>
  <si>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</si>
  <si>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</si>
  <si>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</si>
  <si>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</si>
  <si>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</si>
  <si>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</si>
  <si>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</si>
  <si>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</si>
  <si>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</si>
  <si>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</si>
  <si>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</si>
  <si>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</si>
  <si>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</si>
  <si>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</si>
  <si>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</si>
  <si>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</si>
  <si>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</si>
  <si>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</si>
  <si>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</si>
  <si>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</si>
  <si>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</si>
  <si>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</si>
  <si>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</si>
  <si>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</si>
  <si>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</si>
  <si>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</si>
  <si>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</si>
  <si>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</si>
  <si>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</si>
  <si>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</si>
  <si>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</si>
  <si>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</si>
  <si>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</si>
  <si>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</si>
  <si>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</si>
  <si>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</si>
  <si>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</si>
  <si>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</si>
  <si>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</si>
  <si>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</si>
  <si>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</si>
  <si>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</si>
  <si>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</si>
  <si>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</si>
  <si>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</si>
  <si>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</si>
  <si>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</si>
  <si>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</si>
  <si>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</si>
  <si>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</si>
  <si>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</si>
  <si>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</si>
  <si>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</si>
  <si>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</si>
  <si>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</si>
  <si>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</si>
  <si>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</si>
  <si>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</si>
  <si>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</si>
  <si>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</si>
  <si>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</si>
  <si>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</si>
  <si>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</si>
  <si>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</si>
  <si>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</si>
  <si>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</si>
  <si>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</si>
  <si>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</si>
  <si>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</si>
  <si>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</si>
  <si>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</si>
  <si>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</si>
  <si>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</si>
  <si>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</si>
  <si>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</si>
  <si>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</si>
  <si>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</si>
  <si>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</si>
  <si>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</si>
  <si>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</si>
  <si>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</si>
  <si>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</si>
  <si>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</si>
  <si>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</si>
  <si>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</si>
  <si>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</si>
  <si>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</si>
  <si>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</si>
  <si>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</si>
  <si>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</si>
  <si>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</si>
  <si>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</si>
  <si>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</si>
  <si>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</si>
  <si>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</si>
  <si>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</si>
  <si>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</si>
  <si>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</si>
  <si>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</si>
  <si>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</si>
  <si>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</si>
  <si>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</si>
  <si>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</si>
  <si>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</si>
  <si>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</si>
  <si>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</si>
  <si>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</si>
  <si>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</si>
  <si>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</si>
  <si>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</si>
  <si>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</si>
  <si>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</si>
  <si>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</si>
  <si>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</si>
  <si>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</si>
  <si>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</si>
  <si>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</si>
  <si>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</si>
  <si>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</si>
  <si>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</si>
  <si>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</si>
  <si>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</si>
  <si>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</si>
  <si>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</si>
  <si>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</si>
  <si>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</si>
  <si>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</si>
  <si>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</si>
  <si>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</si>
  <si>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</si>
  <si>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</si>
  <si>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</si>
  <si>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</si>
  <si>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</si>
  <si>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</si>
  <si>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</si>
  <si>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</si>
  <si>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</si>
  <si>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</si>
  <si>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</si>
  <si>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</si>
  <si>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</si>
  <si>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</si>
  <si>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</si>
  <si>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</si>
  <si>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</si>
  <si>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</si>
  <si>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</si>
  <si>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</si>
  <si>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</si>
  <si>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</si>
  <si>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</si>
  <si>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</si>
  <si>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</si>
  <si>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</si>
  <si>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</si>
  <si>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</si>
  <si>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</si>
  <si>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</si>
  <si>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</si>
  <si>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</si>
  <si>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</si>
  <si>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</si>
  <si>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</si>
  <si>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</si>
  <si>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</si>
  <si>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</si>
  <si>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</si>
  <si>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</si>
  <si>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</si>
  <si>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</si>
  <si>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</si>
  <si>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</si>
  <si>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</si>
  <si>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</si>
  <si>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</si>
  <si>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</si>
  <si>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</si>
  <si>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</si>
  <si>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</si>
  <si>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</si>
  <si>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</si>
  <si>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</si>
  <si>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</si>
  <si>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</si>
  <si>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</si>
  <si>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</si>
  <si>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</si>
  <si>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</si>
  <si>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</si>
  <si>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</si>
  <si>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</si>
  <si>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</si>
  <si>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</si>
  <si>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</si>
  <si>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</si>
  <si>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</si>
  <si>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</si>
  <si>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</si>
  <si>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</si>
  <si>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</si>
  <si>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</si>
  <si>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</si>
  <si>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</si>
  <si>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</si>
  <si>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</si>
  <si>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</si>
  <si>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</si>
  <si>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</si>
  <si>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</si>
  <si>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</si>
  <si>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</si>
  <si>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</si>
  <si>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</si>
  <si>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</si>
  <si>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</si>
  <si>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</si>
  <si>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</si>
  <si>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</si>
  <si>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</si>
  <si>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</si>
  <si>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</si>
  <si>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</si>
  <si>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</si>
  <si>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</si>
  <si>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</si>
  <si>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</si>
  <si>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</si>
  <si>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</si>
  <si>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</si>
  <si>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</si>
  <si>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</si>
  <si>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</si>
  <si>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</si>
  <si>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</si>
  <si>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</si>
  <si>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</si>
  <si>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</si>
  <si>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</si>
  <si>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</si>
  <si>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</si>
  <si>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</si>
  <si>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</si>
  <si>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</si>
  <si>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</si>
  <si>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</si>
  <si>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</si>
  <si>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</si>
  <si>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</si>
  <si>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</si>
  <si>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</si>
  <si>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</si>
  <si>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</si>
  <si>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</si>
  <si>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</si>
  <si>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</si>
  <si>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</si>
  <si>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</si>
  <si>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</si>
  <si>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</si>
  <si>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</si>
  <si>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</si>
  <si>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</si>
  <si>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</si>
  <si>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</si>
  <si>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</si>
  <si>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</si>
  <si>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</si>
  <si>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</si>
  <si>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</si>
  <si>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</si>
  <si>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</si>
  <si>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</si>
  <si>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</si>
  <si>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</si>
  <si>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</si>
  <si>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</si>
  <si>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</si>
  <si>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</si>
  <si>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</si>
  <si>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</si>
  <si>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</si>
  <si>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</si>
  <si>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</si>
  <si>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</si>
  <si>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</si>
  <si>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</si>
  <si>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</si>
  <si>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</si>
  <si>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</si>
  <si>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</si>
  <si>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</si>
  <si>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</si>
  <si>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</si>
  <si>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</si>
  <si>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</si>
  <si>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</si>
  <si>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</si>
  <si>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</si>
  <si>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</si>
  <si>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</si>
  <si>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</si>
  <si>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</si>
  <si>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</si>
  <si>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</si>
  <si>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</si>
  <si>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</si>
  <si>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</si>
  <si>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</si>
  <si>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</si>
  <si>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</si>
  <si>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</si>
  <si>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</si>
  <si>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</si>
  <si>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</si>
  <si>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</si>
  <si>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</si>
  <si>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</si>
  <si>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</si>
  <si>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</si>
  <si>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</si>
  <si>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</si>
  <si>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</si>
  <si>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</si>
  <si>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</si>
  <si>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</si>
  <si>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</si>
  <si>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</si>
  <si>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</si>
  <si>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</si>
  <si>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</si>
  <si>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</si>
  <si>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</si>
  <si>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</si>
  <si>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</si>
  <si>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</si>
  <si>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</si>
  <si>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</si>
  <si>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</si>
  <si>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</si>
  <si>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</si>
  <si>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</si>
  <si>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</si>
  <si>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</si>
  <si>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</si>
  <si>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</si>
  <si>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</si>
  <si>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</si>
  <si>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</si>
  <si>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</si>
  <si>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</si>
  <si>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</si>
  <si>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</si>
  <si>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</si>
  <si>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</si>
  <si>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</si>
  <si>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</si>
  <si>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</si>
  <si>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</si>
  <si>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</si>
  <si>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</si>
  <si>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</si>
  <si>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</si>
  <si>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</si>
  <si>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</si>
  <si>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</si>
  <si>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</si>
  <si>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</si>
  <si>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</si>
  <si>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</si>
  <si>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</si>
  <si>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</si>
  <si>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</si>
  <si>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</si>
  <si>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</si>
  <si>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</si>
  <si>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</si>
  <si>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</si>
  <si>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</si>
  <si>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</si>
  <si>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</si>
  <si>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</si>
  <si>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</si>
  <si>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</si>
  <si>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</si>
  <si>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</si>
  <si>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</si>
  <si>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</si>
  <si>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</si>
  <si>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</si>
  <si>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</si>
  <si>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</si>
  <si>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</si>
  <si>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</si>
  <si>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</si>
  <si>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</si>
  <si>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</si>
  <si>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</si>
  <si>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</si>
  <si>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</si>
  <si>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</si>
  <si>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</si>
  <si>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</si>
  <si>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</si>
  <si>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</si>
  <si>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</si>
  <si>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</si>
  <si>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</si>
  <si>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</si>
  <si>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</si>
  <si>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</si>
  <si>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</si>
  <si>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</si>
  <si>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</si>
  <si>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</si>
  <si>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</si>
  <si>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</si>
  <si>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</si>
  <si>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</si>
  <si>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</si>
  <si>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</si>
  <si>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</si>
  <si>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</si>
  <si>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</si>
  <si>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</si>
  <si>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</si>
  <si>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</si>
  <si>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</si>
  <si>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</si>
  <si>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</si>
  <si>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</si>
  <si>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</si>
  <si>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</si>
  <si>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</si>
  <si>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</si>
  <si>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</si>
  <si>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</si>
  <si>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</si>
  <si>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</si>
  <si>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</si>
  <si>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</si>
  <si>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</si>
  <si>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</si>
  <si>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</si>
  <si>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</si>
  <si>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</si>
  <si>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</si>
  <si>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</si>
  <si>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</si>
  <si>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</si>
  <si>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</si>
  <si>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</si>
  <si>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</si>
  <si>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</si>
  <si>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</si>
  <si>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</si>
  <si>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</si>
  <si>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</si>
  <si>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</si>
  <si>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</si>
  <si>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</si>
  <si>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</si>
  <si>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</si>
  <si>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</si>
  <si>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</si>
  <si>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</si>
  <si>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</si>
  <si>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</si>
  <si>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</si>
  <si>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</si>
  <si>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</si>
  <si>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</si>
  <si>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</si>
  <si>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</si>
  <si>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</si>
  <si>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</si>
  <si>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</si>
  <si>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</si>
  <si>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</si>
  <si>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</si>
  <si>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</si>
  <si>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</si>
  <si>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</si>
  <si>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</si>
  <si>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</si>
  <si>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</si>
  <si>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</si>
  <si>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</si>
  <si>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</si>
  <si>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</si>
  <si>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</si>
  <si>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</si>
  <si>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</si>
  <si>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</si>
  <si>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</si>
  <si>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</si>
  <si>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</si>
  <si>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</si>
  <si>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</si>
  <si>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</si>
  <si>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</si>
  <si>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</si>
  <si>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</si>
  <si>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</si>
  <si>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</si>
  <si>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</si>
  <si>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</si>
  <si>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</si>
  <si>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</si>
  <si>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</si>
  <si>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</si>
  <si>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</si>
  <si>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</si>
  <si>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</si>
  <si>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</si>
  <si>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</si>
  <si>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</si>
  <si>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</si>
  <si>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</si>
  <si>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</si>
  <si>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</si>
  <si>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</si>
  <si>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</si>
  <si>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</si>
  <si>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</si>
  <si>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</si>
  <si>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</si>
  <si>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</si>
  <si>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</si>
  <si>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</si>
  <si>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</si>
  <si>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</si>
  <si>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</si>
  <si>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</si>
  <si>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</si>
  <si>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</si>
  <si>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</si>
  <si>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</si>
  <si>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</si>
  <si>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</si>
  <si>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</si>
  <si>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</si>
  <si>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</si>
  <si>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</si>
  <si>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</si>
  <si>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</si>
  <si>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</si>
  <si>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</si>
  <si>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</si>
  <si>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</si>
  <si>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</si>
  <si>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</si>
  <si>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</si>
  <si>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</si>
  <si>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</si>
  <si>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</si>
  <si>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</si>
  <si>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</si>
  <si>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</si>
  <si>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</si>
  <si>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</si>
  <si>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</si>
  <si>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</si>
  <si>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</si>
  <si>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</si>
  <si>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</si>
  <si>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</si>
  <si>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</si>
  <si>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</si>
  <si>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</si>
  <si>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</si>
  <si>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</si>
  <si>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</si>
  <si>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</si>
  <si>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</si>
  <si>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</si>
  <si>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</si>
  <si>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</si>
  <si>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</si>
  <si>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</si>
  <si>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</si>
  <si>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</si>
  <si>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</si>
  <si>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</si>
  <si>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</si>
  <si>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</si>
  <si>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</si>
  <si>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</si>
  <si>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</si>
  <si>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</si>
  <si>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</si>
  <si>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</si>
  <si>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</si>
  <si>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</si>
  <si>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</si>
  <si>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</si>
  <si>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</si>
  <si>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</si>
  <si>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</si>
  <si>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</si>
  <si>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</si>
  <si>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</si>
  <si>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</si>
  <si>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</si>
  <si>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</si>
  <si>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</si>
  <si>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</si>
  <si>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</si>
  <si>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</si>
  <si>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</si>
  <si>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</si>
  <si>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</si>
  <si>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</si>
  <si>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</si>
  <si>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</si>
  <si>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</si>
  <si>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</si>
  <si>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</si>
  <si>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</si>
  <si>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</si>
  <si>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</si>
  <si>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</si>
  <si>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</si>
  <si>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</si>
  <si>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</si>
  <si>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</si>
  <si>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</si>
  <si>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</si>
  <si>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</si>
  <si>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</si>
  <si>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</si>
  <si>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</si>
  <si>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</si>
  <si>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</si>
  <si>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</si>
  <si>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</si>
  <si>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</si>
  <si>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</si>
  <si>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</si>
  <si>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</si>
  <si>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</si>
  <si>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</si>
  <si>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</si>
  <si>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</si>
  <si>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</si>
  <si>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</si>
  <si>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</si>
  <si>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</si>
  <si>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</si>
  <si>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</si>
  <si>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</si>
  <si>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</si>
  <si>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</si>
  <si>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</si>
  <si>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</si>
  <si>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</si>
  <si>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</si>
  <si>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</si>
  <si>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</si>
  <si>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</si>
  <si>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</si>
  <si>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</si>
  <si>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</si>
  <si>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</si>
  <si>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</si>
  <si>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</si>
  <si>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</si>
  <si>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</si>
  <si>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</si>
  <si>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</si>
  <si>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</si>
  <si>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</si>
  <si>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</si>
  <si>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</si>
  <si>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</si>
  <si>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</si>
  <si>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</si>
  <si>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</si>
  <si>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</si>
  <si>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</si>
  <si>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</si>
  <si>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</si>
  <si>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</si>
  <si>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</si>
  <si>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</si>
  <si>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</si>
  <si>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</si>
  <si>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</si>
  <si>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</si>
  <si>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</si>
  <si>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</si>
  <si>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</si>
  <si>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</si>
  <si>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</si>
  <si>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</si>
  <si>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</si>
  <si>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</si>
  <si>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</si>
  <si>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</si>
  <si>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</si>
  <si>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</si>
  <si>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</si>
  <si>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</si>
  <si>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</si>
  <si>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</si>
  <si>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</si>
  <si>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</si>
  <si>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</si>
  <si>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</si>
  <si>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</si>
  <si>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</si>
  <si>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</si>
  <si>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</si>
  <si>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</si>
  <si>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</si>
  <si>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</si>
  <si>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</si>
  <si>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</si>
  <si>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</si>
  <si>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</si>
  <si>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</si>
  <si>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</si>
  <si>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</si>
  <si>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</si>
  <si>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</si>
  <si>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</si>
  <si>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</si>
  <si>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</si>
  <si>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</si>
  <si>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</si>
  <si>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</si>
  <si>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</si>
  <si>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</si>
  <si>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</si>
  <si>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</si>
  <si>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</si>
  <si>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</si>
  <si>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</si>
  <si>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</si>
  <si>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</si>
  <si>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</si>
  <si>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</si>
  <si>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</si>
  <si>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</si>
  <si>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</si>
  <si>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</si>
  <si>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</si>
  <si>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</si>
  <si>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</si>
  <si>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</si>
  <si>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</si>
  <si>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</si>
  <si>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</si>
  <si>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</si>
  <si>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</si>
  <si>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</si>
  <si>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</si>
  <si>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</si>
  <si>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</si>
  <si>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</si>
  <si>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</si>
  <si>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</si>
  <si>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</si>
  <si>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</si>
  <si>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</si>
  <si>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</si>
  <si>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</si>
  <si>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</si>
  <si>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</si>
  <si>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</si>
  <si>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</si>
  <si>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</si>
  <si>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</si>
  <si>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</si>
  <si>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</si>
  <si>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</si>
  <si>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</si>
  <si>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</si>
  <si>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</si>
  <si>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</si>
  <si>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</si>
  <si>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</si>
  <si>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</si>
  <si>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</si>
  <si>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</si>
  <si>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</si>
  <si>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</si>
  <si>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</si>
  <si>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</si>
  <si>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</si>
  <si>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</si>
  <si>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</si>
  <si>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</si>
  <si>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</si>
  <si>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</si>
  <si>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</si>
  <si>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</si>
  <si>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</si>
  <si>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</si>
  <si>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</si>
  <si>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</si>
  <si>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</si>
  <si>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</si>
  <si>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</si>
  <si>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</si>
  <si>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</si>
  <si>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</si>
  <si>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</si>
  <si>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</si>
  <si>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</si>
  <si>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</si>
  <si>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</si>
  <si>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</si>
  <si>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</si>
  <si>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</si>
  <si>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</si>
  <si>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</si>
  <si>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</si>
  <si>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</si>
  <si>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</si>
  <si>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</si>
  <si>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</si>
  <si>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</si>
  <si>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</si>
  <si>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</si>
  <si>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</si>
  <si>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</si>
  <si>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</si>
  <si>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</si>
  <si>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</si>
  <si>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</si>
  <si>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</si>
  <si>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</si>
  <si>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</si>
  <si>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</si>
  <si>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</si>
  <si>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</si>
  <si>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</si>
  <si>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</si>
  <si>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</si>
  <si>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</si>
  <si>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</si>
  <si>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</si>
  <si>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</si>
  <si>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</si>
  <si>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</si>
  <si>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</si>
  <si>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</si>
  <si>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</si>
  <si>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</si>
  <si>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</si>
  <si>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</si>
  <si>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</si>
  <si>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</si>
  <si>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</si>
  <si>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</si>
  <si>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</si>
  <si>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</si>
  <si>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</si>
  <si>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</si>
  <si>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</si>
  <si>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</si>
  <si>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</si>
  <si>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</si>
  <si>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</si>
  <si>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</si>
  <si>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</si>
  <si>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</si>
  <si>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</si>
  <si>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</si>
  <si>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</si>
  <si>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</si>
  <si>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</si>
  <si>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</si>
  <si>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</si>
  <si>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</si>
  <si>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</si>
  <si>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</si>
  <si>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</si>
  <si>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</si>
  <si>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</si>
  <si>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</si>
  <si>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</si>
  <si>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</si>
  <si>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</si>
  <si>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</si>
  <si>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</si>
  <si>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</si>
  <si>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</si>
  <si>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</si>
  <si>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</si>
  <si>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</si>
  <si>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</si>
  <si>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</si>
  <si>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</si>
  <si>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</si>
  <si>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</si>
  <si>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</si>
  <si>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</si>
  <si>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</si>
  <si>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</si>
  <si>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</si>
  <si>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</si>
  <si>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</si>
  <si>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</si>
  <si>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</si>
  <si>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</si>
  <si>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</si>
  <si>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</si>
  <si>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</si>
  <si>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</si>
  <si>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</si>
  <si>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</si>
  <si>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</si>
  <si>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</si>
  <si>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</si>
  <si>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</si>
  <si>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</si>
  <si>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</si>
  <si>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</si>
  <si>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</si>
  <si>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</si>
  <si>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</si>
  <si>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</si>
  <si>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</si>
  <si>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</si>
  <si>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</si>
  <si>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</si>
  <si>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</si>
  <si>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</si>
  <si>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</si>
  <si>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</si>
  <si>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</si>
  <si>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</si>
  <si>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</si>
  <si>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</si>
  <si>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</si>
  <si>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</si>
  <si>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</si>
  <si>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</si>
  <si>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</si>
  <si>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</si>
  <si>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</si>
  <si>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</si>
  <si>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</si>
  <si>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</si>
  <si>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</si>
  <si>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</si>
  <si>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</si>
  <si>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</si>
  <si>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</si>
  <si>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</si>
  <si>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</si>
  <si>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</si>
  <si>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</si>
  <si>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</si>
  <si>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</si>
  <si>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</si>
  <si>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</si>
  <si>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</si>
  <si>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</si>
  <si>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</si>
  <si>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</si>
  <si>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</si>
  <si>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</si>
  <si>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</si>
  <si>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</si>
  <si>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</si>
  <si>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</si>
  <si>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</si>
  <si>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</si>
  <si>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</si>
  <si>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</si>
  <si>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</si>
  <si>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</si>
  <si>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</si>
  <si>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</si>
  <si>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</si>
  <si>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</si>
  <si>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</si>
  <si>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</si>
  <si>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</si>
  <si>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</si>
  <si>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</si>
  <si>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</si>
  <si>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</si>
  <si>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</si>
  <si>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</si>
  <si>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</si>
  <si>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</si>
  <si>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</si>
  <si>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</si>
  <si>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</si>
  <si>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</si>
  <si>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</si>
  <si>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</si>
  <si>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</si>
  <si>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</si>
  <si>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</si>
  <si>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</si>
  <si>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</si>
  <si>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</si>
  <si>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</si>
  <si>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</si>
  <si>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</si>
  <si>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</si>
  <si>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</si>
  <si>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</si>
  <si>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</si>
  <si>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</si>
  <si>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</si>
  <si>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</si>
  <si>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</si>
  <si>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</si>
  <si>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</si>
  <si>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</si>
  <si>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</si>
  <si>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</si>
  <si>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</si>
  <si>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</si>
  <si>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</si>
  <si>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</si>
  <si>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</si>
  <si>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</si>
  <si>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</si>
  <si>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</si>
  <si>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</si>
  <si>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</si>
  <si>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</si>
  <si>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</si>
  <si>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</si>
  <si>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</si>
  <si>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</si>
  <si>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</si>
  <si>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</si>
  <si>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</si>
  <si>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</si>
  <si>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</si>
  <si>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</si>
  <si>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</si>
  <si>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</si>
  <si>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</si>
  <si>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</si>
  <si>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</si>
  <si>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</si>
  <si>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</si>
  <si>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</si>
  <si>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</si>
  <si>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</si>
  <si>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</si>
  <si>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</si>
  <si>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</si>
  <si>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</si>
  <si>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</si>
  <si>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</si>
  <si>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</si>
  <si>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</si>
  <si>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</si>
  <si>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</si>
  <si>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</si>
  <si>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</si>
  <si>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</si>
  <si>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</si>
  <si>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</si>
  <si>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</si>
  <si>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</si>
  <si>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</si>
  <si>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</si>
  <si>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</si>
  <si>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</si>
  <si>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</si>
  <si>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</si>
  <si>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</si>
  <si>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</si>
  <si>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</si>
  <si>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</si>
  <si>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</si>
  <si>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</si>
  <si>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</si>
  <si>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</si>
  <si>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</si>
  <si>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</si>
  <si>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</si>
  <si>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</si>
  <si>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</si>
  <si>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</si>
  <si>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</si>
  <si>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</si>
  <si>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</si>
  <si>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</si>
  <si>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</si>
  <si>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</si>
  <si>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</si>
  <si>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</si>
  <si>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</si>
  <si>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</si>
  <si>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</si>
  <si>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</si>
  <si>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</si>
  <si>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</si>
  <si>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</si>
  <si>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</si>
  <si>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</si>
  <si>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</si>
  <si>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</si>
  <si>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</si>
  <si>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</si>
  <si>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</si>
  <si>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</si>
  <si>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</si>
  <si>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</si>
  <si>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</si>
  <si>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</si>
  <si>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</si>
  <si>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</si>
  <si>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</si>
  <si>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</si>
  <si>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</si>
  <si>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</si>
  <si>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</si>
  <si>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</si>
  <si>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</si>
  <si>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</si>
  <si>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</si>
  <si>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</si>
  <si>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</si>
  <si>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</si>
  <si>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</si>
  <si>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</si>
  <si>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</si>
  <si>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</si>
  <si>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</si>
  <si>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</si>
  <si>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</si>
  <si>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</si>
  <si>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</si>
  <si>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</si>
  <si>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</si>
  <si>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</si>
  <si>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</si>
  <si>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</si>
  <si>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</si>
  <si>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</si>
  <si>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</si>
  <si>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</si>
  <si>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</si>
  <si>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</si>
  <si>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</si>
  <si>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</si>
  <si>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</si>
  <si>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</si>
  <si>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</si>
  <si>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</si>
  <si>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</si>
  <si>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</si>
  <si>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</si>
  <si>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</si>
  <si>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</si>
  <si>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</si>
  <si>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</si>
  <si>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</si>
  <si>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</si>
  <si>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</si>
  <si>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</si>
  <si>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</si>
  <si>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</si>
  <si>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</si>
  <si>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</si>
  <si>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</si>
  <si>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</si>
  <si>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</si>
  <si>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</si>
  <si>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</si>
  <si>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</si>
  <si>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</si>
  <si>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</si>
  <si>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</si>
  <si>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</si>
  <si>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</si>
  <si>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</si>
  <si>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</si>
  <si>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</si>
  <si>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</si>
  <si>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</si>
  <si>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</si>
  <si>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</si>
  <si>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</si>
  <si>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</si>
  <si>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</si>
  <si>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</si>
  <si>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</si>
  <si>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</si>
  <si>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</si>
  <si>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</si>
  <si>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</si>
  <si>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</si>
  <si>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</si>
  <si>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</si>
  <si>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</si>
  <si>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</si>
  <si>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</si>
  <si>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</si>
  <si>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</si>
  <si>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</si>
  <si>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</si>
  <si>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</si>
  <si>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</si>
  <si>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</si>
  <si>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</si>
  <si>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</si>
  <si>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</si>
  <si>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</si>
  <si>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</si>
  <si>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</si>
  <si>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</si>
  <si>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</si>
  <si>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</si>
  <si>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</si>
  <si>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</si>
  <si>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</si>
  <si>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</si>
  <si>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</si>
  <si>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</si>
  <si>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</si>
  <si>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</si>
  <si>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</si>
  <si>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</si>
  <si>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</si>
  <si>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</si>
  <si>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</si>
  <si>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</si>
  <si>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</si>
  <si>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</si>
  <si>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</si>
  <si>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</si>
  <si>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</si>
  <si>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</si>
  <si>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</si>
  <si>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</si>
  <si>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</si>
  <si>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</si>
  <si>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</si>
  <si>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</si>
  <si>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</si>
  <si>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</si>
  <si>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</si>
  <si>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</si>
  <si>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</si>
  <si>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</si>
  <si>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</si>
  <si>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</si>
  <si>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</si>
  <si>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</si>
  <si>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</si>
  <si>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</si>
  <si>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</si>
  <si>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</si>
  <si>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</si>
  <si>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</si>
  <si>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</si>
  <si>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</si>
  <si>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</si>
  <si>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</si>
  <si>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</si>
  <si>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</si>
  <si>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</si>
  <si>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</si>
  <si>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</si>
  <si>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</si>
  <si>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</si>
  <si>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</si>
  <si>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</si>
  <si>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</si>
  <si>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</si>
  <si>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</si>
  <si>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</si>
  <si>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</si>
  <si>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</si>
  <si>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</si>
  <si>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</si>
  <si>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</si>
  <si>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</si>
  <si>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</si>
  <si>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</si>
  <si>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</si>
  <si>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</si>
  <si>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</si>
  <si>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</si>
  <si>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</si>
  <si>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</si>
  <si>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</si>
  <si>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</si>
  <si>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</si>
  <si>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</si>
  <si>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</si>
  <si>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</si>
  <si>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</si>
  <si>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</si>
  <si>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</si>
  <si>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</si>
  <si>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</si>
  <si>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</si>
  <si>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</si>
  <si>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</si>
  <si>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</si>
  <si>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</si>
  <si>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</si>
  <si>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</si>
  <si>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</si>
  <si>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</si>
  <si>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</si>
  <si>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</si>
  <si>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</si>
  <si>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</si>
  <si>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</si>
  <si>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</si>
  <si>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</si>
  <si>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</si>
  <si>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</si>
  <si>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</si>
  <si>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</si>
  <si>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</si>
  <si>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</si>
  <si>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</si>
  <si>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</si>
  <si>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</si>
  <si>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</si>
  <si>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</si>
  <si>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</si>
  <si>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</si>
  <si>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</si>
  <si>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</si>
  <si>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</si>
  <si>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</si>
  <si>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</si>
  <si>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</si>
  <si>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</si>
  <si>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</si>
  <si>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</si>
  <si>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</si>
  <si>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</si>
  <si>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</si>
  <si>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</si>
  <si>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</si>
  <si>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</si>
  <si>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</si>
  <si>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</si>
  <si>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</si>
  <si>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</si>
  <si>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</si>
  <si>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</si>
  <si>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</si>
  <si>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</si>
  <si>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</si>
  <si>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</si>
  <si>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</si>
  <si>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</si>
  <si>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</si>
  <si>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</si>
  <si>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</si>
  <si>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</si>
  <si>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</si>
  <si>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</si>
  <si>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</si>
  <si>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</si>
  <si>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</si>
  <si>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</si>
  <si>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</si>
  <si>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</si>
  <si>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</si>
  <si>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</si>
  <si>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</si>
  <si>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</si>
  <si>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</si>
  <si>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</si>
  <si>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</si>
  <si>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</si>
  <si>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</si>
  <si>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</si>
  <si>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</si>
  <si>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</si>
  <si>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</si>
  <si>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</si>
  <si>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</si>
  <si>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</si>
  <si>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</si>
  <si>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</si>
  <si>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</si>
  <si>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</si>
  <si>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</si>
  <si>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</si>
  <si>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</si>
  <si>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</si>
  <si>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</si>
  <si>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</si>
  <si>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</si>
  <si>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</si>
  <si>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</si>
  <si>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</si>
  <si>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</si>
  <si>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</si>
  <si>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</si>
  <si>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</si>
  <si>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</si>
  <si>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</si>
  <si>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</si>
  <si>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</si>
  <si>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</si>
  <si>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</si>
  <si>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</si>
  <si>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</si>
  <si>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</si>
  <si>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</si>
  <si>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</si>
  <si>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</si>
  <si>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</si>
  <si>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</si>
  <si>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</si>
  <si>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</si>
  <si>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</si>
  <si>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</si>
  <si>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</si>
  <si>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</si>
  <si>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</si>
  <si>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</si>
  <si>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</si>
  <si>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</si>
  <si>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</si>
  <si>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</si>
  <si>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</si>
  <si>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</si>
  <si>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</si>
  <si>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</si>
  <si>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</si>
  <si>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</si>
  <si>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</si>
  <si>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</si>
  <si>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</si>
  <si>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</si>
  <si>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</si>
  <si>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</si>
  <si>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</si>
  <si>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</si>
  <si>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</si>
  <si>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</si>
  <si>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</si>
  <si>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</si>
  <si>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</si>
  <si>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</si>
  <si>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</si>
  <si>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</si>
  <si>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</si>
  <si>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</si>
  <si>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</si>
  <si>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</si>
  <si>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</si>
  <si>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</si>
  <si>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</si>
  <si>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</si>
  <si>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</si>
  <si>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</si>
  <si>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</si>
  <si>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</si>
  <si>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</si>
  <si>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</si>
  <si>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</si>
  <si>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</si>
  <si>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</si>
  <si>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</si>
  <si>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</si>
  <si>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</si>
  <si>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</si>
  <si>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</si>
  <si>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</si>
  <si>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</si>
  <si>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</si>
  <si>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</si>
  <si>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</si>
  <si>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</si>
  <si>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</si>
  <si>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</si>
  <si>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</si>
  <si>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</si>
  <si>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</si>
  <si>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</si>
  <si>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</si>
  <si>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</si>
  <si>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</si>
  <si>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</si>
  <si>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</si>
  <si>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</si>
  <si>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</si>
  <si>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</si>
  <si>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</si>
  <si>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</si>
  <si>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</si>
  <si>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</si>
  <si>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</si>
  <si>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</si>
  <si>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</si>
  <si>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</si>
  <si>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</si>
  <si>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</si>
  <si>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</si>
  <si>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</si>
  <si>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</si>
  <si>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</si>
  <si>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</si>
  <si>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</si>
  <si>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</si>
  <si>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</si>
  <si>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</si>
  <si>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</si>
  <si>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</si>
  <si>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</si>
  <si>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</si>
  <si>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</si>
  <si>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</si>
  <si>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</si>
  <si>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</si>
  <si>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</si>
  <si>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</si>
  <si>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</si>
  <si>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</si>
  <si>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</si>
  <si>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</si>
  <si>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</si>
  <si>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</si>
  <si>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</si>
  <si>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</si>
  <si>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</si>
  <si>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</si>
  <si>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</si>
  <si>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</si>
  <si>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</si>
  <si>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</si>
  <si>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</si>
  <si>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</si>
  <si>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</si>
  <si>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</si>
  <si>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</si>
  <si>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</si>
  <si>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</si>
  <si>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</si>
  <si>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</si>
  <si>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</si>
  <si>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</si>
  <si>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</si>
  <si>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</si>
  <si>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</si>
  <si>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</si>
  <si>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</si>
  <si>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</si>
  <si>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</si>
  <si>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</si>
  <si>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</si>
  <si>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</si>
  <si>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</si>
  <si>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</si>
  <si>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</si>
  <si>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</si>
  <si>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</si>
  <si>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</si>
  <si>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</si>
  <si>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</si>
  <si>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</si>
  <si>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</si>
  <si>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</si>
  <si>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</si>
  <si>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</si>
  <si>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</si>
  <si>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</si>
  <si>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</si>
  <si>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</si>
  <si>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</si>
  <si>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</si>
  <si>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</si>
  <si>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</si>
  <si>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</si>
  <si>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</si>
  <si>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</si>
  <si>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</si>
  <si>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</si>
  <si>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</si>
  <si>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</si>
  <si>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</si>
  <si>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</si>
  <si>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</si>
  <si>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</si>
  <si>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</si>
  <si>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</si>
  <si>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</si>
  <si>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</si>
  <si>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</si>
  <si>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</si>
  <si>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</si>
  <si>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</si>
  <si>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</si>
  <si>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</si>
  <si>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</si>
  <si>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</si>
  <si>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</si>
  <si>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</si>
  <si>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</si>
  <si>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</si>
  <si>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</si>
  <si>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</si>
  <si>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</si>
  <si>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</si>
  <si>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</si>
  <si>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</si>
  <si>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</si>
  <si>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</si>
  <si>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</si>
  <si>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</si>
  <si>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</si>
  <si>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</si>
  <si>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</si>
  <si>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</si>
  <si>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</si>
  <si>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</si>
  <si>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</si>
  <si>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</si>
  <si>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</si>
  <si>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</si>
  <si>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</si>
  <si>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</si>
  <si>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</si>
  <si>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</si>
  <si>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</si>
  <si>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</si>
  <si>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</si>
  <si>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</si>
  <si>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</si>
  <si>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</si>
  <si>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</si>
  <si>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</si>
  <si>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</si>
  <si>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</si>
  <si>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</si>
  <si>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</si>
  <si>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</si>
  <si>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</si>
  <si>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</si>
  <si>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</si>
  <si>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</si>
  <si>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</si>
  <si>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</si>
  <si>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</si>
  <si>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</si>
  <si>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</si>
  <si>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</si>
  <si>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</si>
  <si>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</si>
  <si>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</si>
  <si>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</si>
  <si>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</si>
  <si>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</si>
  <si>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</si>
  <si>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</si>
  <si>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</si>
  <si>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</si>
  <si>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</si>
  <si>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</si>
  <si>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</si>
  <si>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</si>
  <si>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</si>
  <si>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</si>
  <si>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</si>
  <si>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</si>
  <si>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</si>
  <si>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</si>
  <si>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</si>
  <si>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</si>
  <si>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</si>
  <si>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</si>
  <si>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</si>
  <si>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</si>
  <si>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</si>
  <si>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</si>
  <si>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</si>
  <si>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</si>
  <si>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</si>
  <si>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</si>
  <si>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</si>
  <si>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</si>
  <si>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</si>
  <si>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</si>
  <si>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</si>
  <si>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</si>
  <si>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</si>
  <si>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</si>
  <si>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</si>
  <si>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</si>
  <si>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</si>
  <si>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</si>
  <si>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</si>
  <si>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</si>
  <si>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</si>
  <si>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</si>
  <si>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</si>
  <si>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</si>
  <si>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</si>
  <si>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</si>
  <si>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</si>
  <si>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</si>
  <si>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</si>
  <si>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</si>
  <si>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</si>
  <si>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</si>
  <si>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</si>
  <si>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</si>
  <si>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</si>
  <si>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</si>
  <si>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</si>
  <si>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</si>
  <si>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</si>
  <si>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</si>
  <si>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</si>
  <si>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</si>
  <si>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</si>
  <si>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</si>
  <si>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</si>
  <si>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</si>
  <si>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</si>
  <si>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</si>
  <si>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</si>
  <si>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</si>
  <si>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</si>
  <si>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</si>
  <si>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</si>
  <si>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</si>
  <si>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</si>
  <si>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</si>
  <si>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</si>
  <si>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</si>
  <si>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</si>
  <si>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</si>
  <si>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</si>
  <si>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</si>
  <si>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</si>
  <si>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</si>
  <si>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</si>
  <si>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</si>
  <si>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</si>
  <si>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</si>
  <si>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</si>
  <si>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</si>
  <si>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</si>
  <si>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</si>
  <si>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</si>
  <si>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</si>
  <si>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</si>
  <si>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</si>
  <si>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</si>
  <si>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</si>
  <si>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</si>
  <si>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</si>
  <si>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</si>
  <si>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</si>
  <si>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</si>
  <si>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</si>
  <si>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</si>
  <si>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</si>
  <si>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</si>
  <si>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</si>
  <si>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</si>
  <si>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</si>
  <si>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</si>
  <si>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</si>
  <si>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</si>
  <si>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</si>
  <si>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</si>
  <si>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</si>
  <si>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</si>
  <si>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</si>
  <si>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</si>
  <si>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</si>
  <si>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</si>
  <si>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</si>
  <si>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</si>
  <si>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</si>
  <si>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</si>
  <si>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</si>
  <si>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</si>
  <si>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</si>
  <si>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</si>
  <si>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</si>
  <si>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</si>
  <si>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</si>
  <si>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</si>
  <si>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</si>
  <si>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</si>
  <si>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</si>
  <si>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</si>
  <si>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</si>
  <si>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</si>
  <si>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</si>
  <si>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</si>
  <si>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</si>
  <si>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</si>
  <si>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</si>
  <si>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</si>
  <si>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</si>
  <si>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</si>
  <si>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</si>
  <si>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</si>
  <si>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</si>
  <si>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</si>
  <si>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</si>
  <si>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</si>
  <si>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</si>
  <si>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</si>
  <si>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</si>
  <si>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</si>
  <si>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</si>
  <si>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</si>
  <si>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</si>
  <si>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</si>
  <si>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</si>
  <si>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</si>
  <si>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</si>
  <si>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</si>
  <si>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</si>
  <si>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</si>
  <si>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</si>
  <si>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</si>
  <si>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</si>
  <si>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</si>
  <si>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</si>
  <si>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</si>
  <si>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</si>
  <si>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</si>
  <si>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</si>
  <si>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</si>
  <si>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</si>
  <si>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</si>
  <si>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</si>
  <si>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</si>
  <si>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</si>
  <si>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</si>
  <si>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</si>
  <si>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</si>
  <si>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</si>
  <si>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</si>
  <si>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</si>
  <si>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</si>
  <si>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</si>
  <si>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</si>
  <si>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</si>
  <si>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</si>
  <si>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</si>
  <si>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</si>
  <si>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</si>
  <si>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</si>
  <si>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</si>
  <si>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</si>
  <si>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</si>
  <si>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</si>
  <si>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</si>
  <si>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</si>
  <si>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</si>
  <si>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</si>
  <si>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</si>
  <si>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</si>
  <si>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</si>
  <si>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</si>
  <si>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</si>
  <si>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</si>
  <si>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</si>
  <si>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</si>
  <si>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</si>
  <si>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</si>
  <si>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</si>
  <si>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</si>
  <si>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</si>
  <si>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</si>
  <si>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</si>
  <si>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</si>
  <si>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</si>
  <si>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</si>
  <si>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</si>
  <si>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</si>
  <si>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</si>
  <si>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</si>
  <si>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</si>
  <si>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</si>
  <si>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</si>
  <si>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</si>
  <si>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</si>
  <si>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</si>
  <si>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</si>
  <si>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</si>
  <si>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</si>
  <si>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</si>
  <si>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</si>
  <si>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</si>
  <si>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</si>
  <si>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</si>
  <si>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</si>
  <si>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</si>
  <si>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</si>
  <si>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</si>
  <si>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</si>
  <si>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</si>
  <si>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</si>
  <si>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</si>
  <si>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</si>
  <si>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</si>
  <si>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</si>
  <si>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</si>
  <si>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</si>
  <si>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</si>
  <si>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</si>
  <si>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</si>
  <si>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</si>
  <si>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</si>
  <si>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</si>
  <si>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</si>
  <si>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</si>
  <si>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</si>
  <si>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</si>
  <si>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</si>
  <si>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</si>
  <si>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</si>
  <si>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</si>
  <si>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</si>
  <si>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</si>
  <si>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</si>
  <si>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</si>
  <si>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</si>
  <si>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</si>
  <si>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</si>
  <si>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</si>
  <si>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</si>
  <si>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</si>
  <si>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</si>
  <si>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</si>
  <si>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</si>
  <si>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</si>
  <si>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</si>
  <si>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</si>
  <si>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</si>
  <si>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</si>
  <si>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</si>
  <si>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</si>
  <si>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</si>
  <si>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</si>
  <si>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</si>
  <si>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</si>
  <si>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</si>
  <si>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</si>
  <si>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</si>
  <si>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</si>
  <si>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</si>
  <si>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</si>
  <si>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</si>
  <si>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</si>
  <si>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</si>
  <si>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</si>
  <si>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</si>
  <si>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</si>
  <si>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</si>
  <si>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</si>
  <si>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</si>
  <si>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</si>
  <si>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</si>
  <si>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</si>
  <si>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</si>
  <si>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</si>
  <si>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</si>
  <si>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</si>
  <si>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</si>
  <si>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</si>
  <si>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</si>
  <si>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</si>
  <si>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</si>
  <si>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</si>
  <si>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</si>
  <si>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</si>
  <si>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</si>
  <si>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</si>
  <si>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</si>
  <si>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</si>
  <si>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</si>
  <si>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</si>
  <si>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</si>
  <si>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</si>
  <si>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</si>
  <si>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</si>
  <si>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</si>
  <si>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</si>
  <si>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</si>
  <si>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</si>
  <si>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</si>
  <si>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</si>
  <si>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</si>
  <si>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</si>
  <si>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</si>
  <si>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</si>
  <si>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</si>
  <si>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</si>
  <si>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</si>
  <si>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</si>
  <si>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</si>
  <si>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</si>
  <si>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</si>
  <si>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</si>
  <si>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</si>
  <si>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</si>
  <si>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</si>
  <si>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</si>
  <si>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</si>
  <si>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</si>
  <si>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</si>
  <si>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</si>
  <si>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</si>
  <si>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</si>
  <si>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</si>
  <si>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</si>
  <si>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</si>
  <si>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</si>
  <si>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</si>
  <si>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</si>
  <si>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</si>
  <si>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</si>
  <si>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</si>
  <si>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</si>
  <si>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</si>
  <si>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</si>
  <si>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</si>
  <si>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</si>
  <si>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</si>
  <si>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</si>
  <si>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</si>
  <si>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</si>
  <si>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</si>
  <si>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</si>
  <si>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</si>
  <si>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</si>
  <si>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</si>
  <si>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</si>
  <si>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</si>
  <si>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</si>
  <si>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</si>
  <si>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</si>
  <si>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</si>
  <si>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</si>
  <si>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</si>
  <si>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</si>
  <si>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</si>
  <si>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</si>
  <si>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</si>
  <si>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</si>
  <si>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</si>
  <si>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</si>
  <si>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</si>
  <si>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</si>
  <si>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</si>
  <si>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</si>
  <si>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</si>
  <si>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</si>
  <si>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</si>
  <si>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</si>
  <si>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</si>
  <si>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</si>
  <si>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</si>
  <si>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</si>
  <si>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</si>
  <si>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</si>
  <si>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</si>
  <si>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</si>
  <si>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</si>
  <si>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</si>
  <si>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</si>
  <si>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</si>
  <si>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</si>
  <si>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</si>
  <si>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</si>
  <si>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</si>
  <si>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</si>
  <si>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</si>
  <si>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</si>
  <si>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</si>
  <si>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</si>
  <si>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</si>
  <si>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</si>
  <si>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</si>
  <si>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</si>
  <si>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</si>
  <si>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</si>
  <si>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</si>
  <si>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</si>
  <si>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</si>
  <si>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</si>
  <si>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</si>
  <si>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</si>
  <si>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</si>
  <si>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</si>
  <si>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</si>
  <si>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</si>
  <si>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</si>
  <si>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</si>
  <si>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</si>
  <si>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</si>
  <si>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</si>
  <si>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</si>
  <si>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</si>
  <si>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</si>
  <si>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</si>
  <si>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</si>
  <si>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</si>
  <si>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</si>
  <si>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</si>
  <si>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</si>
  <si>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</si>
  <si>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</si>
  <si>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</si>
  <si>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</si>
  <si>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</si>
  <si>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</si>
  <si>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</si>
  <si>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</si>
  <si>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</si>
  <si>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</si>
  <si>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</si>
  <si>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</si>
  <si>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</si>
  <si>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</si>
  <si>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</si>
  <si>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</si>
  <si>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</si>
  <si>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</si>
  <si>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</si>
  <si>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</si>
  <si>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</si>
  <si>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</si>
  <si>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</si>
  <si>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</si>
  <si>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</si>
  <si>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</si>
  <si>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</si>
  <si>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</si>
  <si>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</si>
  <si>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</si>
  <si>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</si>
  <si>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</si>
  <si>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</si>
  <si>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</si>
  <si>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</si>
  <si>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</si>
  <si>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</si>
  <si>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</si>
  <si>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</si>
  <si>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</si>
  <si>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</si>
  <si>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</si>
  <si>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</si>
  <si>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</si>
  <si>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</si>
  <si>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</si>
  <si>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</si>
  <si>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</si>
  <si>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</si>
  <si>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</si>
  <si>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</si>
  <si>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</si>
  <si>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</si>
  <si>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</si>
  <si>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</si>
  <si>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</si>
  <si>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</si>
  <si>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</si>
  <si>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</si>
  <si>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</si>
  <si>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</si>
  <si>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</si>
  <si>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</si>
  <si>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</si>
  <si>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</si>
  <si>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</si>
  <si>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</si>
  <si>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</si>
  <si>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</si>
  <si>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</si>
  <si>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</si>
  <si>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</si>
  <si>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</si>
  <si>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</si>
  <si>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</si>
  <si>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</si>
  <si>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</si>
  <si>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</si>
  <si>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</si>
  <si>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</si>
  <si>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</si>
  <si>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</si>
  <si>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</si>
  <si>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</si>
  <si>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</si>
  <si>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</si>
  <si>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</si>
  <si>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</si>
  <si>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</si>
  <si>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</si>
  <si>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</si>
  <si>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</si>
  <si>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</si>
  <si>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</si>
  <si>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</si>
  <si>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</si>
  <si>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</si>
  <si>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</si>
  <si>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</si>
  <si>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</si>
  <si>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</si>
  <si>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</si>
  <si>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</si>
  <si>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</si>
  <si>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</si>
  <si>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</si>
  <si>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</si>
  <si>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</si>
  <si>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</si>
  <si>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</si>
  <si>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</si>
  <si>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</si>
  <si>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</si>
  <si>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</si>
  <si>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</si>
  <si>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</si>
  <si>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</si>
  <si>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</si>
  <si>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</si>
  <si>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</si>
  <si>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</si>
  <si>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</si>
  <si>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</si>
  <si>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</si>
  <si>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</si>
  <si>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</si>
  <si>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</si>
  <si>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</si>
  <si>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</si>
  <si>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</si>
  <si>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</si>
  <si>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</si>
  <si>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</si>
  <si>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</si>
  <si>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</si>
  <si>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</si>
  <si>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</si>
  <si>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</si>
  <si>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</si>
  <si>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</si>
  <si>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</si>
  <si>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</si>
  <si>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</si>
  <si>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</si>
  <si>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</si>
  <si>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</si>
  <si>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</si>
  <si>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</si>
  <si>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</si>
  <si>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</si>
  <si>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</si>
  <si>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</si>
  <si>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</si>
  <si>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</si>
  <si>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</si>
  <si>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</si>
  <si>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</si>
  <si>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</si>
  <si>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</si>
  <si>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</si>
  <si>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</si>
  <si>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</si>
  <si>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</si>
  <si>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</si>
  <si>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</si>
  <si>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</si>
  <si>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</si>
  <si>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</si>
  <si>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</si>
  <si>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</si>
  <si>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</si>
  <si>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</si>
  <si>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</si>
  <si>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</si>
  <si>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</si>
  <si>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</si>
  <si>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</si>
  <si>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</si>
  <si>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</si>
  <si>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</si>
  <si>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</si>
  <si>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</si>
  <si>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</si>
  <si>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</si>
  <si>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</si>
  <si>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</si>
  <si>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</si>
  <si>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</si>
  <si>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</si>
  <si>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</si>
  <si>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</si>
  <si>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</si>
  <si>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</si>
  <si>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</si>
  <si>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</si>
  <si>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</si>
  <si>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</si>
  <si>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</si>
  <si>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</si>
  <si>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</si>
  <si>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</si>
  <si>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</si>
  <si>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</si>
  <si>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</si>
  <si>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</si>
  <si>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</si>
  <si>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</si>
  <si>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</si>
  <si>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</si>
  <si>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</si>
  <si>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</si>
  <si>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</si>
  <si>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</si>
  <si>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</si>
  <si>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</si>
  <si>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</si>
  <si>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</si>
  <si>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</si>
  <si>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</si>
  <si>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</si>
  <si>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</si>
  <si>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</si>
  <si>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</si>
  <si>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</si>
  <si>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</si>
  <si>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</si>
  <si>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</si>
  <si>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</si>
  <si>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</si>
  <si>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</si>
  <si>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</si>
  <si>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</si>
  <si>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</si>
  <si>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</si>
  <si>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</si>
  <si>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</si>
  <si>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</si>
  <si>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</si>
  <si>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</si>
  <si>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</si>
  <si>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</si>
  <si>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</si>
  <si>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</si>
  <si>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</si>
  <si>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</si>
  <si>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</si>
  <si>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</si>
  <si>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</si>
  <si>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</si>
  <si>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</si>
  <si>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</si>
  <si>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</si>
  <si>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</si>
  <si>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</si>
  <si>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</si>
  <si>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</si>
  <si>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</si>
  <si>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</si>
  <si>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</si>
  <si>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</si>
  <si>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</si>
  <si>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</si>
  <si>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</si>
  <si>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</si>
  <si>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</si>
  <si>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</si>
  <si>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</si>
  <si>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</si>
  <si>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</si>
  <si>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</si>
  <si>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</si>
  <si>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</si>
  <si>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</si>
  <si>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</si>
  <si>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</si>
  <si>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</si>
  <si>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</si>
  <si>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</si>
  <si>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</si>
  <si>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</si>
  <si>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</si>
  <si>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</si>
  <si>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</si>
  <si>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</si>
  <si>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</si>
  <si>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</si>
  <si>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</si>
  <si>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</si>
  <si>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</si>
  <si>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</si>
  <si>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</si>
  <si>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</si>
  <si>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</si>
  <si>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</si>
  <si>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</si>
  <si>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</si>
  <si>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</si>
  <si>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</si>
  <si>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</si>
  <si>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</si>
  <si>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</si>
  <si>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</si>
  <si>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</si>
  <si>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</si>
  <si>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</si>
  <si>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</si>
  <si>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</si>
  <si>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</si>
  <si>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</si>
  <si>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</si>
  <si>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</si>
  <si>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</si>
  <si>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</si>
  <si>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</si>
  <si>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</si>
  <si>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</si>
  <si>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</si>
  <si>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</si>
  <si>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</si>
  <si>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</si>
  <si>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</si>
  <si>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</si>
  <si>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</si>
  <si>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</si>
  <si>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</si>
  <si>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</si>
  <si>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</si>
  <si>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</si>
  <si>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</si>
  <si>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</si>
  <si>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</si>
  <si>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</si>
  <si>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</si>
  <si>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</si>
  <si>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</si>
  <si>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</si>
  <si>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</si>
  <si>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</si>
  <si>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</si>
  <si>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</si>
  <si>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</si>
  <si>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</si>
  <si>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</si>
  <si>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</si>
  <si>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</si>
  <si>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</si>
  <si>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</si>
  <si>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</si>
  <si>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</si>
  <si>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</si>
  <si>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</si>
  <si>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</si>
  <si>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</si>
  <si>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</si>
  <si>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</si>
  <si>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</si>
  <si>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</si>
  <si>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</si>
  <si>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</si>
  <si>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</si>
  <si>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</si>
  <si>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</si>
  <si>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</si>
  <si>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</si>
  <si>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</si>
  <si>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</si>
  <si>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</si>
  <si>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</si>
  <si>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</si>
  <si>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</si>
  <si>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</si>
  <si>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</si>
  <si>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</si>
  <si>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</si>
  <si>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</si>
  <si>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</si>
  <si>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</si>
  <si>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</si>
  <si>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</si>
  <si>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</si>
  <si>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</si>
  <si>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</si>
  <si>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</si>
  <si>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</si>
  <si>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</si>
  <si>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</si>
  <si>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</si>
  <si>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</si>
  <si>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</si>
  <si>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</si>
  <si>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</si>
  <si>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</si>
  <si>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</si>
  <si>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</si>
  <si>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</si>
  <si>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</si>
  <si>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</si>
  <si>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</si>
  <si>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</si>
  <si>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</si>
  <si>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</si>
  <si>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</si>
  <si>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</si>
  <si>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</si>
  <si>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</si>
  <si>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</si>
  <si>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</si>
  <si>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</si>
  <si>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</si>
  <si>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</si>
  <si>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</si>
  <si>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</si>
  <si>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</si>
  <si>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</si>
  <si>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</si>
  <si>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</si>
  <si>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</si>
  <si>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</si>
  <si>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</si>
  <si>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</si>
  <si>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</si>
  <si>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</si>
  <si>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</si>
  <si>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</si>
  <si>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</si>
  <si>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</si>
  <si>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</si>
  <si>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</si>
  <si>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</si>
  <si>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</si>
  <si>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</si>
  <si>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</si>
  <si>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</si>
  <si>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</si>
  <si>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</si>
  <si>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</si>
  <si>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</si>
  <si>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</si>
  <si>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</si>
  <si>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</si>
  <si>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</si>
  <si>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</si>
  <si>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</si>
  <si>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</si>
  <si>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</si>
  <si>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</si>
  <si>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</si>
  <si>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</si>
  <si>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</si>
  <si>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</si>
  <si>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</si>
  <si>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</si>
  <si>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</si>
  <si>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</si>
  <si>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</si>
  <si>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</si>
  <si>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</si>
  <si>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</si>
  <si>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</si>
  <si>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</si>
  <si>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</si>
  <si>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</si>
  <si>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</si>
  <si>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</si>
  <si>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</si>
  <si>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</si>
  <si>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</si>
  <si>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</si>
  <si>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</si>
  <si>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</si>
  <si>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</si>
  <si>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</si>
  <si>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</si>
  <si>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</si>
  <si>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</si>
  <si>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</si>
  <si>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</si>
  <si>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</si>
  <si>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</si>
  <si>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</si>
  <si>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</si>
  <si>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</si>
  <si>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</si>
  <si>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</si>
  <si>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</si>
  <si>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</si>
  <si>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</si>
  <si>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</si>
  <si>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</si>
  <si>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</si>
  <si>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</si>
  <si>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</si>
  <si>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</si>
  <si>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</si>
  <si>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</si>
  <si>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</si>
  <si>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</si>
  <si>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</si>
  <si>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</si>
  <si>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</si>
  <si>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</si>
  <si>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</si>
  <si>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</si>
  <si>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</si>
  <si>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</si>
  <si>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</si>
  <si>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</si>
  <si>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</si>
  <si>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</si>
  <si>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</si>
  <si>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</si>
  <si>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</si>
  <si>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</si>
  <si>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</si>
  <si>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</si>
  <si>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</si>
  <si>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</si>
  <si>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</si>
  <si>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</si>
  <si>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</si>
  <si>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</si>
  <si>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</si>
  <si>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</si>
  <si>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</si>
  <si>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</si>
  <si>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</si>
  <si>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</si>
  <si>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</si>
  <si>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</si>
  <si>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</si>
  <si>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</si>
  <si>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</si>
  <si>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</si>
  <si>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</si>
  <si>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</si>
  <si>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</si>
  <si>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</si>
  <si>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</si>
  <si>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</si>
  <si>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</si>
  <si>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</si>
  <si>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</si>
  <si>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</si>
  <si>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</si>
  <si>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</si>
  <si>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</si>
  <si>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</si>
  <si>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</si>
  <si>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</si>
  <si>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</si>
  <si>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</si>
  <si>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</si>
  <si>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</si>
  <si>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</si>
  <si>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</si>
  <si>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</si>
  <si>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</si>
  <si>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</si>
  <si>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</si>
  <si>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</si>
  <si>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</si>
  <si>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</si>
  <si>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</si>
  <si>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</si>
  <si>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</si>
  <si>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</si>
  <si>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</si>
  <si>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</si>
  <si>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</si>
  <si>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</si>
  <si>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</si>
  <si>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</si>
  <si>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</si>
  <si>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</si>
  <si>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</si>
  <si>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</si>
  <si>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</si>
  <si>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</si>
  <si>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</si>
  <si>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</si>
  <si>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</si>
  <si>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</si>
  <si>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</si>
  <si>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</si>
  <si>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</si>
  <si>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</si>
  <si>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</si>
  <si>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</si>
  <si>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</si>
  <si>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</si>
  <si>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</si>
  <si>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</si>
  <si>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</si>
  <si>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</si>
  <si>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</si>
  <si>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</si>
  <si>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</si>
  <si>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</si>
  <si>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</si>
  <si>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</si>
  <si>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</si>
  <si>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</si>
  <si>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</si>
  <si>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</si>
  <si>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</si>
  <si>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</si>
  <si>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</si>
  <si>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</si>
  <si>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</si>
  <si>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</si>
  <si>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</si>
  <si>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</si>
  <si>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</si>
  <si>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</si>
  <si>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</si>
  <si>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</si>
  <si>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</si>
  <si>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</si>
  <si>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</si>
  <si>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</si>
  <si>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</si>
  <si>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</si>
  <si>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</si>
  <si>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</si>
  <si>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</si>
  <si>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</si>
  <si>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</si>
  <si>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</si>
  <si>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</si>
  <si>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</si>
  <si>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</si>
  <si>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</si>
  <si>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</si>
  <si>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</si>
  <si>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</si>
  <si>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</si>
  <si>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</si>
  <si>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</si>
  <si>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</si>
  <si>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</si>
  <si>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</si>
  <si>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</si>
  <si>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</si>
  <si>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</si>
  <si>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</si>
  <si>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</si>
  <si>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</si>
  <si>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</si>
  <si>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</si>
  <si>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</si>
  <si>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</si>
  <si>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</si>
  <si>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</si>
  <si>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</si>
  <si>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</si>
  <si>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</si>
  <si>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</si>
  <si>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</si>
  <si>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</si>
  <si>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</si>
  <si>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</si>
  <si>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</si>
  <si>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</si>
  <si>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</si>
  <si>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</si>
  <si>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</si>
  <si>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</si>
  <si>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</si>
  <si>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</si>
  <si>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</si>
  <si>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</si>
  <si>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</si>
  <si>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</si>
  <si>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</si>
  <si>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</si>
  <si>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</si>
  <si>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</si>
  <si>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</si>
  <si>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</si>
  <si>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</si>
  <si>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</si>
  <si>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</si>
  <si>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</si>
  <si>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</si>
  <si>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</si>
  <si>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</si>
  <si>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</si>
  <si>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</si>
  <si>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</si>
  <si>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</si>
  <si>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</si>
  <si>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</si>
  <si>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</si>
  <si>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</si>
  <si>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</si>
  <si>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</si>
  <si>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</si>
  <si>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</si>
  <si>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</si>
  <si>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</si>
  <si>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</si>
  <si>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</si>
  <si>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</si>
  <si>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</si>
  <si>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</si>
  <si>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</si>
  <si>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</si>
  <si>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</si>
  <si>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</si>
  <si>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</si>
  <si>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</si>
  <si>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</si>
  <si>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</si>
  <si>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</si>
  <si>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</si>
  <si>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</si>
  <si>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</si>
  <si>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</si>
  <si>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</si>
  <si>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</si>
  <si>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</si>
  <si>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</si>
  <si>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</si>
  <si>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</si>
  <si>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</si>
  <si>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</si>
  <si>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</si>
  <si>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</si>
  <si>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</si>
  <si>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</si>
  <si>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</si>
  <si>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</si>
  <si>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</si>
  <si>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</si>
  <si>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</si>
  <si>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</si>
  <si>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</si>
  <si>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</si>
  <si>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</si>
  <si>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</si>
  <si>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</si>
  <si>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</si>
  <si>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</si>
  <si>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</si>
  <si>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</si>
  <si>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</si>
  <si>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</si>
  <si>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</si>
  <si>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</si>
  <si>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</si>
  <si>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</si>
  <si>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</si>
  <si>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</si>
  <si>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</si>
  <si>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</si>
  <si>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</si>
  <si>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</si>
  <si>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</si>
  <si>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</si>
  <si>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</si>
  <si>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</si>
  <si>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</si>
  <si>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</si>
  <si>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</si>
  <si>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</si>
  <si>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</si>
  <si>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</si>
  <si>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</si>
  <si>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</si>
  <si>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</si>
  <si>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</si>
  <si>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</si>
  <si>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</si>
  <si>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</si>
  <si>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</si>
  <si>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</si>
  <si>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</si>
  <si>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</si>
  <si>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</si>
  <si>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</si>
  <si>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</si>
  <si>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</si>
  <si>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</si>
  <si>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</si>
  <si>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</si>
  <si>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</si>
  <si>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</si>
  <si>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</si>
  <si>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</si>
  <si>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</si>
  <si>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</si>
  <si>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</si>
  <si>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</si>
  <si>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</si>
  <si>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</si>
  <si>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</si>
  <si>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</si>
  <si>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</si>
  <si>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</si>
  <si>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</si>
  <si>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</si>
  <si>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</si>
  <si>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</si>
  <si>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</si>
  <si>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</si>
  <si>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</si>
  <si>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</si>
  <si>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</si>
  <si>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</si>
  <si>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</si>
  <si>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</si>
  <si>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</si>
  <si>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</si>
  <si>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</si>
  <si>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</si>
  <si>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</si>
  <si>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</si>
  <si>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</si>
  <si>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</si>
  <si>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</si>
  <si>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</si>
  <si>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</si>
  <si>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</si>
  <si>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</si>
  <si>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</si>
  <si>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</si>
  <si>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</si>
  <si>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</si>
  <si>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</si>
  <si>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</si>
  <si>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</si>
  <si>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</si>
  <si>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</si>
  <si>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</si>
  <si>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</si>
  <si>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</si>
  <si>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</si>
  <si>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</si>
  <si>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</si>
  <si>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</si>
  <si>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</si>
  <si>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</si>
  <si>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</si>
  <si>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</si>
  <si>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</si>
  <si>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</si>
  <si>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</si>
  <si>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</si>
  <si>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</si>
  <si>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</si>
  <si>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</si>
  <si>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</si>
  <si>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</si>
  <si>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</si>
  <si>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</si>
  <si>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</si>
  <si>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</si>
  <si>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</si>
  <si>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</si>
  <si>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</si>
  <si>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</si>
  <si>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</si>
  <si>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</si>
  <si>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</si>
  <si>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</si>
  <si>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</si>
  <si>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</si>
  <si>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</si>
  <si>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</si>
  <si>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</si>
  <si>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</si>
  <si>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</si>
  <si>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</si>
  <si>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</si>
  <si>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</si>
  <si>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</si>
  <si>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</si>
  <si>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</si>
  <si>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</si>
  <si>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</si>
  <si>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</si>
  <si>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</si>
  <si>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</si>
  <si>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</si>
  <si>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</si>
  <si>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</si>
  <si>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</si>
  <si>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</si>
  <si>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</si>
  <si>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</si>
  <si>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</si>
  <si>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</si>
  <si>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</si>
  <si>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</si>
  <si>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</si>
  <si>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</si>
  <si>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</si>
  <si>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</si>
  <si>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</si>
  <si>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</si>
  <si>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</si>
  <si>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</si>
  <si>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</si>
  <si>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</si>
  <si>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</si>
  <si>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</si>
  <si>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</si>
  <si>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</si>
  <si>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</si>
  <si>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</si>
  <si>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</si>
  <si>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</si>
  <si>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</si>
  <si>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</si>
  <si>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</si>
  <si>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</si>
  <si>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</si>
  <si>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</si>
  <si>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</si>
  <si>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</si>
  <si>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</si>
  <si>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</si>
  <si>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</si>
  <si>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</si>
  <si>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</si>
  <si>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</si>
  <si>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</si>
  <si>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</si>
  <si>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</si>
  <si>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</si>
  <si>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</si>
  <si>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</si>
  <si>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</si>
  <si>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</si>
  <si>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</si>
  <si>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</si>
  <si>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</si>
  <si>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</si>
  <si>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</si>
  <si>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</si>
  <si>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</si>
  <si>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</si>
  <si>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</si>
  <si>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</si>
  <si>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</si>
  <si>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</si>
  <si>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</si>
  <si>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</si>
  <si>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</si>
  <si>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</si>
  <si>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</si>
  <si>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</si>
  <si>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</si>
  <si>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</si>
  <si>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</si>
  <si>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</si>
  <si>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</si>
  <si>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</si>
  <si>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</si>
  <si>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</si>
  <si>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</si>
  <si>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</si>
  <si>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</si>
  <si>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</si>
  <si>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</si>
  <si>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</si>
  <si>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</si>
  <si>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</si>
  <si>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</si>
  <si>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</si>
  <si>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</si>
  <si>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</si>
  <si>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</si>
  <si>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</si>
  <si>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</si>
  <si>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</si>
  <si>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</si>
  <si>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</si>
  <si>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</si>
  <si>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</si>
  <si>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</si>
  <si>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</si>
  <si>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</si>
  <si>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</si>
  <si>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</si>
  <si>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</si>
  <si>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</si>
  <si>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</si>
  <si>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</si>
  <si>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</si>
  <si>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</si>
  <si>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</si>
  <si>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</si>
  <si>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</si>
  <si>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</si>
  <si>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</si>
  <si>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</si>
  <si>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</si>
  <si>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</si>
  <si>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</si>
  <si>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</si>
  <si>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</si>
  <si>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</si>
  <si>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</si>
  <si>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</si>
  <si>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</si>
  <si>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</si>
  <si>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</si>
  <si>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</si>
  <si>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</si>
  <si>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</si>
  <si>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</si>
  <si>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</si>
  <si>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</si>
  <si>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</si>
  <si>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</si>
  <si>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</si>
  <si>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</si>
  <si>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</si>
  <si>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</si>
  <si>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</si>
  <si>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</si>
  <si>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</si>
  <si>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</si>
  <si>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</si>
  <si>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</si>
  <si>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</si>
  <si>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</si>
  <si>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</si>
  <si>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</si>
  <si>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</si>
  <si>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</si>
  <si>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</si>
  <si>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</si>
  <si>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</si>
  <si>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</si>
  <si>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</si>
  <si>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</si>
  <si>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</si>
  <si>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</si>
  <si>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</si>
  <si>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</si>
  <si>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</si>
  <si>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</si>
  <si>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</si>
  <si>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</si>
  <si>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</si>
  <si>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</si>
  <si>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</si>
  <si>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</si>
  <si>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</si>
  <si>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</si>
  <si>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</si>
  <si>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</si>
  <si>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</si>
  <si>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</si>
  <si>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</si>
  <si>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</si>
  <si>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</si>
  <si>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</si>
  <si>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</si>
  <si>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</si>
  <si>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</si>
  <si>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</si>
  <si>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</si>
  <si>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</si>
  <si>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</si>
  <si>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</si>
  <si>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</si>
  <si>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</si>
  <si>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</si>
  <si>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</si>
  <si>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</si>
  <si>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</si>
  <si>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</si>
  <si>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</si>
  <si>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</si>
  <si>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</si>
  <si>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</si>
  <si>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</si>
  <si>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</si>
  <si>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</si>
  <si>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</si>
  <si>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</si>
  <si>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</si>
  <si>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</si>
  <si>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</si>
  <si>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</si>
  <si>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</si>
  <si>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</si>
  <si>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</si>
  <si>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</si>
  <si>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</si>
  <si>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</si>
  <si>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</si>
  <si>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</si>
  <si>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</si>
  <si>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</si>
  <si>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</si>
  <si>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</si>
  <si>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</si>
  <si>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</si>
  <si>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</si>
  <si>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</si>
  <si>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</si>
  <si>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</si>
  <si>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</si>
  <si>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</si>
  <si>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</si>
  <si>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</si>
  <si>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</si>
  <si>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</si>
  <si>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</si>
  <si>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</si>
  <si>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</si>
  <si>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</si>
  <si>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</si>
  <si>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</si>
  <si>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</si>
  <si>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</si>
  <si>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</si>
  <si>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</si>
  <si>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</si>
  <si>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</si>
  <si>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</si>
  <si>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</si>
  <si>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</si>
  <si>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</si>
  <si>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</si>
  <si>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</si>
  <si>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</si>
  <si>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</si>
  <si>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</si>
  <si>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</si>
  <si>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</si>
  <si>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</si>
  <si>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</si>
  <si>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</si>
  <si>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</si>
  <si>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</si>
  <si>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</si>
  <si>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</si>
  <si>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</si>
  <si>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</si>
  <si>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</si>
  <si>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</si>
  <si>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</si>
  <si>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</si>
  <si>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</si>
  <si>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</si>
  <si>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</si>
  <si>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</si>
  <si>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</si>
  <si>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</si>
  <si>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</si>
  <si>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</si>
  <si>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</si>
  <si>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</si>
  <si>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</si>
  <si>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</si>
  <si>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</si>
  <si>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</si>
  <si>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</si>
  <si>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</si>
  <si>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</si>
  <si>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</si>
  <si>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</si>
  <si>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</si>
  <si>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</si>
  <si>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</si>
  <si>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</si>
  <si>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</si>
  <si>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</si>
  <si>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</si>
  <si>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</si>
  <si>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</si>
  <si>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</si>
  <si>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</si>
  <si>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</si>
  <si>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</si>
  <si>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</si>
  <si>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</si>
  <si>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</si>
  <si>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</si>
  <si>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</si>
  <si>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</si>
  <si>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</si>
  <si>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</si>
  <si>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</si>
  <si>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</si>
  <si>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</si>
  <si>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</si>
  <si>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</si>
  <si>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</si>
  <si>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</si>
  <si>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</si>
  <si>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</si>
  <si>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</si>
  <si>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</si>
  <si>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</si>
  <si>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</si>
  <si>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</si>
  <si>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</si>
  <si>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</si>
  <si>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</si>
  <si>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</si>
  <si>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</si>
  <si>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</si>
  <si>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</si>
  <si>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</si>
  <si>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</si>
  <si>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</si>
  <si>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</si>
  <si>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</si>
  <si>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</si>
  <si>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</si>
  <si>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</si>
  <si>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</si>
  <si>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</si>
  <si>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</si>
  <si>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</si>
  <si>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</si>
  <si>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</si>
  <si>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</si>
  <si>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</si>
  <si>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</si>
  <si>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</si>
  <si>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</si>
  <si>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</si>
  <si>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</si>
  <si>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</si>
  <si>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</si>
  <si>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</si>
  <si>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</si>
  <si>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</si>
  <si>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</si>
  <si>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</si>
  <si>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</si>
  <si>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</si>
  <si>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</si>
  <si>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</si>
  <si>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</si>
  <si>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</si>
  <si>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</si>
  <si>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</si>
  <si>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</si>
  <si>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</si>
  <si>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</si>
  <si>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</si>
  <si>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</si>
  <si>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</si>
  <si>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</si>
  <si>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</si>
  <si>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</si>
  <si>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</si>
  <si>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</si>
  <si>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</si>
  <si>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</si>
  <si>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</si>
  <si>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</si>
  <si>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</si>
  <si>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</si>
  <si>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</si>
  <si>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</si>
  <si>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</si>
  <si>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</si>
  <si>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</si>
  <si>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</si>
  <si>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</si>
  <si>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</si>
  <si>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</si>
  <si>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</si>
  <si>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</si>
  <si>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</si>
  <si>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</si>
  <si>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</si>
  <si>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</si>
  <si>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</si>
  <si>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</si>
  <si>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</si>
  <si>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</si>
  <si>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</si>
  <si>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</si>
  <si>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</si>
  <si>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</si>
  <si>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</si>
  <si>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</si>
  <si>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</si>
  <si>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</si>
  <si>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</si>
  <si>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</si>
  <si>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</si>
  <si>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</si>
  <si>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</si>
  <si>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</si>
  <si>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</si>
  <si>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</si>
  <si>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</si>
  <si>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</si>
  <si>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</si>
  <si>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</si>
  <si>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</si>
  <si>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</si>
  <si>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</si>
  <si>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</si>
  <si>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</si>
  <si>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</si>
  <si>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</si>
  <si>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</si>
  <si>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</si>
  <si>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</si>
  <si>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</si>
  <si>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</si>
  <si>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</si>
  <si>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</si>
  <si>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</si>
  <si>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</si>
  <si>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</si>
  <si>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</si>
  <si>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</si>
  <si>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</si>
  <si>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</si>
  <si>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</si>
  <si>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</si>
  <si>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</si>
  <si>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</si>
  <si>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</si>
  <si>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</si>
  <si>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</si>
  <si>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</si>
  <si>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</si>
  <si>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</si>
  <si>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</si>
  <si>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</si>
  <si>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</si>
  <si>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</si>
  <si>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</si>
  <si>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</si>
  <si>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</si>
  <si>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</si>
  <si>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</si>
  <si>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</si>
  <si>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</si>
  <si>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</si>
  <si>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</si>
  <si>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</si>
  <si>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</si>
  <si>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</si>
  <si>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</si>
  <si>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</si>
  <si>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</si>
  <si>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</si>
  <si>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</si>
  <si>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</si>
  <si>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</si>
  <si>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</si>
  <si>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</si>
  <si>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</si>
  <si>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</si>
  <si>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</si>
  <si>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</si>
  <si>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</si>
  <si>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</si>
  <si>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</si>
  <si>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</si>
  <si>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</si>
  <si>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</si>
  <si>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</si>
  <si>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</si>
  <si>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</si>
  <si>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</si>
  <si>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</si>
  <si>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</si>
  <si>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</si>
  <si>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</si>
  <si>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</si>
  <si>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</si>
  <si>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</si>
  <si>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</si>
  <si>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</si>
  <si>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</si>
  <si>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</si>
  <si>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</si>
  <si>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</si>
  <si>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</si>
  <si>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</si>
  <si>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</si>
  <si>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</si>
  <si>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</si>
  <si>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</si>
  <si>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</si>
  <si>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</si>
  <si>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</si>
  <si>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</si>
  <si>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</si>
  <si>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</si>
  <si>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</si>
  <si>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</si>
  <si>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</si>
  <si>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</si>
  <si>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</si>
  <si>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</si>
  <si>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</si>
  <si>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</si>
  <si>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</si>
  <si>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</si>
  <si>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</si>
  <si>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</si>
  <si>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</si>
  <si>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</si>
  <si>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</si>
  <si>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</si>
  <si>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</si>
  <si>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</si>
  <si>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</si>
  <si>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</si>
  <si>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</si>
  <si>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</si>
  <si>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</si>
  <si>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</si>
  <si>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</si>
  <si>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</si>
  <si>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</si>
  <si>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</si>
  <si>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</si>
  <si>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</si>
  <si>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</si>
  <si>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</si>
  <si>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</si>
  <si>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</si>
  <si>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</si>
  <si>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</si>
  <si>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</si>
  <si>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</si>
  <si>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</si>
  <si>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</si>
  <si>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</si>
  <si>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</si>
  <si>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</si>
  <si>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</si>
  <si>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</si>
  <si>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</si>
  <si>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</si>
  <si>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</si>
  <si>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</si>
  <si>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</si>
  <si>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</si>
  <si>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</si>
  <si>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</si>
  <si>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</si>
  <si>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</si>
  <si>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</si>
  <si>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</si>
  <si>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</si>
  <si>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</si>
  <si>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</si>
  <si>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</si>
  <si>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</si>
  <si>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</si>
  <si>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</si>
  <si>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</si>
  <si>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</si>
  <si>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</si>
  <si>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</si>
  <si>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</si>
  <si>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</si>
  <si>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</si>
  <si>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</si>
  <si>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</si>
  <si>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</si>
  <si>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</si>
  <si>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</si>
  <si>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</si>
  <si>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</si>
  <si>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</si>
  <si>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</si>
  <si>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</si>
  <si>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</si>
  <si>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</si>
  <si>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</si>
  <si>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</si>
  <si>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</si>
  <si>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</si>
  <si>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</si>
  <si>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</si>
  <si>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</si>
  <si>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</si>
  <si>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</si>
  <si>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</si>
  <si>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</si>
  <si>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</si>
  <si>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</si>
  <si>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</si>
  <si>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</si>
  <si>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</si>
  <si>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</si>
  <si>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</si>
  <si>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</si>
  <si>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</si>
  <si>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</si>
  <si>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</si>
  <si>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</si>
  <si>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</si>
  <si>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</si>
  <si>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</si>
  <si>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</si>
  <si>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</si>
  <si>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</si>
  <si>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</si>
  <si>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</si>
  <si>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</si>
  <si>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</si>
  <si>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</si>
  <si>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</si>
  <si>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</si>
  <si>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</si>
  <si>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</si>
  <si>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</si>
  <si>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</si>
  <si>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</si>
  <si>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</si>
  <si>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</si>
  <si>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</si>
  <si>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</si>
  <si>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</si>
  <si>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</si>
  <si>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</si>
  <si>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</si>
  <si>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</si>
  <si>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</si>
  <si>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</si>
  <si>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</si>
  <si>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</si>
  <si>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</si>
  <si>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</si>
  <si>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</si>
  <si>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</si>
  <si>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</si>
  <si>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</si>
  <si>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</si>
  <si>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</si>
  <si>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</si>
  <si>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</si>
  <si>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</si>
  <si>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</si>
  <si>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</si>
  <si>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</si>
  <si>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</si>
  <si>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</si>
  <si>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</si>
  <si>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</si>
  <si>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</si>
  <si>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</si>
  <si>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</si>
  <si>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</si>
  <si>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</si>
  <si>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</si>
  <si>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</si>
  <si>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</si>
  <si>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</si>
  <si>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</si>
  <si>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</si>
  <si>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</si>
  <si>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</si>
  <si>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</si>
  <si>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</si>
  <si>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</si>
  <si>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</si>
  <si>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</si>
  <si>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</si>
  <si>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</si>
  <si>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</si>
  <si>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</si>
  <si>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</si>
  <si>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</si>
  <si>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</si>
  <si>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</si>
  <si>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</si>
  <si>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</si>
  <si>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</si>
  <si>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</si>
  <si>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</si>
  <si>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</si>
  <si>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</si>
  <si>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</si>
  <si>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</si>
  <si>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</si>
  <si>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</si>
  <si>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</si>
  <si>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</si>
  <si>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</si>
  <si>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</si>
  <si>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</si>
  <si>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</si>
  <si>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</si>
  <si>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</si>
  <si>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</si>
  <si>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</si>
  <si>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</si>
  <si>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</si>
  <si>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</si>
  <si>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</si>
  <si>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</si>
  <si>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</si>
  <si>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</si>
  <si>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</si>
  <si>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</si>
  <si>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</si>
  <si>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</si>
  <si>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</si>
  <si>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</si>
  <si>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</si>
  <si>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</si>
  <si>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</si>
  <si>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</si>
  <si>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</si>
  <si>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</si>
  <si>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</si>
  <si>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</si>
  <si>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</si>
  <si>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</si>
  <si>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</si>
  <si>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</si>
  <si>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</si>
  <si>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</si>
  <si>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</si>
  <si>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</si>
  <si>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</si>
  <si>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</si>
  <si>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</si>
  <si>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</si>
  <si>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</si>
  <si>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</si>
  <si>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</si>
  <si>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</si>
  <si>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</si>
  <si>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</si>
  <si>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</si>
  <si>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</si>
  <si>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</si>
  <si>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</si>
  <si>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</si>
  <si>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</si>
  <si>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</si>
  <si>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</si>
  <si>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</si>
  <si>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</si>
  <si>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</si>
  <si>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</si>
  <si>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</si>
  <si>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</si>
  <si>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</si>
  <si>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</si>
  <si>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</si>
  <si>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</si>
  <si>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</si>
  <si>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</si>
  <si>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</si>
  <si>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</si>
  <si>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</si>
  <si>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</si>
  <si>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</si>
  <si>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</si>
  <si>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</si>
  <si>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</si>
  <si>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</si>
  <si>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</si>
  <si>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</si>
  <si>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</si>
  <si>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</si>
  <si>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</si>
  <si>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</si>
  <si>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</si>
  <si>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</si>
  <si>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</si>
  <si>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</si>
  <si>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</si>
  <si>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</si>
  <si>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</si>
  <si>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</si>
  <si>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</si>
  <si>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</si>
  <si>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</si>
  <si>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</si>
  <si>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</si>
  <si>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</si>
  <si>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</si>
  <si>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</si>
  <si>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</si>
  <si>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</si>
  <si>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</si>
  <si>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</si>
  <si>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</si>
  <si>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</si>
  <si>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</si>
  <si>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</si>
  <si>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</si>
  <si>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</si>
  <si>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</si>
  <si>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</si>
  <si>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</si>
  <si>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</si>
  <si>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</si>
  <si>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</si>
  <si>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</si>
  <si>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</si>
  <si>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</si>
  <si>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</si>
  <si>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</si>
  <si>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</si>
  <si>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</si>
  <si>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</si>
  <si>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</si>
  <si>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</si>
  <si>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</si>
  <si>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</si>
  <si>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</si>
  <si>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</si>
  <si>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</si>
  <si>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</si>
  <si>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</si>
  <si>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</si>
  <si>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</si>
  <si>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</si>
  <si>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</si>
  <si>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</si>
  <si>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</si>
  <si>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</si>
  <si>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</si>
  <si>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</si>
  <si>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</si>
  <si>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</si>
  <si>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</si>
  <si>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</si>
  <si>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</si>
  <si>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</si>
  <si>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</si>
  <si>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</si>
  <si>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</si>
  <si>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</si>
  <si>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</si>
  <si>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</si>
  <si>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</si>
  <si>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</si>
  <si>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</si>
  <si>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</si>
  <si>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</si>
  <si>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</si>
  <si>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</si>
  <si>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</si>
  <si>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</si>
  <si>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</si>
  <si>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</si>
  <si>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</si>
  <si>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</si>
  <si>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</si>
  <si>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</si>
  <si>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</si>
  <si>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</si>
  <si>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</si>
  <si>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</si>
  <si>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</si>
  <si>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</si>
  <si>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</si>
  <si>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</si>
  <si>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</si>
  <si>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</si>
  <si>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</si>
  <si>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</si>
  <si>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</si>
  <si>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</si>
  <si>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</si>
  <si>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</si>
  <si>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</si>
  <si>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</si>
  <si>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</si>
  <si>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</si>
  <si>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</si>
  <si>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</si>
  <si>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</si>
  <si>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</si>
  <si>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</si>
  <si>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</si>
  <si>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</si>
  <si>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</si>
  <si>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</si>
  <si>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</si>
  <si>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</si>
  <si>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</si>
  <si>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</si>
  <si>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</si>
  <si>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</si>
  <si>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</si>
  <si>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</si>
  <si>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</si>
  <si>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</si>
  <si>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</si>
  <si>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</si>
  <si>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</si>
  <si>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</si>
  <si>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</si>
  <si>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</si>
  <si>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</si>
  <si>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</si>
  <si>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</si>
  <si>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</si>
  <si>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</si>
  <si>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</si>
  <si>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</si>
  <si>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</si>
  <si>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</si>
  <si>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</si>
  <si>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</si>
  <si>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</si>
  <si>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</si>
  <si>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</si>
  <si>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</si>
  <si>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</si>
  <si>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</si>
  <si>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</si>
  <si>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</si>
  <si>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</si>
  <si>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</si>
  <si>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</si>
  <si>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</si>
  <si>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</si>
  <si>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</si>
  <si>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</si>
  <si>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</si>
  <si>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</si>
  <si>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</si>
  <si>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</si>
  <si>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</si>
  <si>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</si>
  <si>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</si>
  <si>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</si>
  <si>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</si>
  <si>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</si>
  <si>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</si>
  <si>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</si>
  <si>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</si>
  <si>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</si>
  <si>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</si>
  <si>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</si>
  <si>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</si>
  <si>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</si>
  <si>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</si>
  <si>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</si>
  <si>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</si>
  <si>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</si>
  <si>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</si>
  <si>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</si>
  <si>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</si>
  <si>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</si>
  <si>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</si>
  <si>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</si>
  <si>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</si>
  <si>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</si>
  <si>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</si>
  <si>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</si>
  <si>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</si>
  <si>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</si>
  <si>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</si>
  <si>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</si>
  <si>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</si>
  <si>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</si>
  <si>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</si>
  <si>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</si>
  <si>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</si>
  <si>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</si>
  <si>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</si>
  <si>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</si>
  <si>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</si>
  <si>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</si>
  <si>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</si>
  <si>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</si>
  <si>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</si>
  <si>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</si>
  <si>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</si>
  <si>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</si>
  <si>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</si>
  <si>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</si>
  <si>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</si>
  <si>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</si>
  <si>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</si>
  <si>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</si>
  <si>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</si>
  <si>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</si>
  <si>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</si>
  <si>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</si>
  <si>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</si>
  <si>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</si>
  <si>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</si>
  <si>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</si>
  <si>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</si>
  <si>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</si>
  <si>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</si>
  <si>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</si>
  <si>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</si>
  <si>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</si>
  <si>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</si>
  <si>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</si>
  <si>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</si>
  <si>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</si>
  <si>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</si>
  <si>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</si>
  <si>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</si>
  <si>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</si>
  <si>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</si>
  <si>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</si>
  <si>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</si>
  <si>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</si>
  <si>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</si>
  <si>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</si>
  <si>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</si>
  <si>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</si>
  <si>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</si>
  <si>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</si>
  <si>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</si>
  <si>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</si>
  <si>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</si>
  <si>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</si>
  <si>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</si>
  <si>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</si>
  <si>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</si>
  <si>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</si>
  <si>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</si>
  <si>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</si>
  <si>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</si>
  <si>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</si>
  <si>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</si>
  <si>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</si>
  <si>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</si>
  <si>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</si>
  <si>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</si>
  <si>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</si>
  <si>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</si>
  <si>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</si>
  <si>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</si>
  <si>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</si>
  <si>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</si>
  <si>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</si>
  <si>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</si>
  <si>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</si>
  <si>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</si>
  <si>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</si>
  <si>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</si>
  <si>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</si>
  <si>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</si>
  <si>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</si>
  <si>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</si>
  <si>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</si>
  <si>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</si>
  <si>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</si>
  <si>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</si>
  <si>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</si>
  <si>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</si>
  <si>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</si>
  <si>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</si>
  <si>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</si>
  <si>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</si>
  <si>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</si>
  <si>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</si>
  <si>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</si>
  <si>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</si>
  <si>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</si>
  <si>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</si>
  <si>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</si>
  <si>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</si>
  <si>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</si>
  <si>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</si>
  <si>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</si>
  <si>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</si>
  <si>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</si>
  <si>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</si>
  <si>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</si>
  <si>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</si>
  <si>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</si>
  <si>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</si>
  <si>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</si>
  <si>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</si>
  <si>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</si>
  <si>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</si>
  <si>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</si>
  <si>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</si>
  <si>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</si>
  <si>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</si>
  <si>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</si>
  <si>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</si>
  <si>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</si>
  <si>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</si>
  <si>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</si>
  <si>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</si>
  <si>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</si>
  <si>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</si>
  <si>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</si>
  <si>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</si>
  <si>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</si>
  <si>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</si>
  <si>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</si>
  <si>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</si>
  <si>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</si>
  <si>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</si>
  <si>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</si>
  <si>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</si>
  <si>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</si>
  <si>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</si>
  <si>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</si>
  <si>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</si>
  <si>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</si>
  <si>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</si>
  <si>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</si>
  <si>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</si>
  <si>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</si>
  <si>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</si>
  <si>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</si>
  <si>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</si>
  <si>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</si>
  <si>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</si>
  <si>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</si>
  <si>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</si>
  <si>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</si>
  <si>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</si>
  <si>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</si>
  <si>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</si>
  <si>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</si>
  <si>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</si>
  <si>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</si>
  <si>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</si>
  <si>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</si>
  <si>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</si>
  <si>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</si>
  <si>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</si>
  <si>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</si>
  <si>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</si>
  <si>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</si>
  <si>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</si>
  <si>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</si>
  <si>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</si>
  <si>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</si>
  <si>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</si>
  <si>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</si>
  <si>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</si>
  <si>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</si>
  <si>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</si>
  <si>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</si>
  <si>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</si>
  <si>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</si>
  <si>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</si>
  <si>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</si>
  <si>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</si>
  <si>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</si>
  <si>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</si>
  <si>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</si>
  <si>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</si>
  <si>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</si>
  <si>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</si>
  <si>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</si>
  <si>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</si>
  <si>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</si>
  <si>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</si>
  <si>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</si>
  <si>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</si>
  <si>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</si>
  <si>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</si>
  <si>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</si>
  <si>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</si>
  <si>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</si>
  <si>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</si>
  <si>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</si>
  <si>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</si>
  <si>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</si>
  <si>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</si>
  <si>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</si>
  <si>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</si>
  <si>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</si>
  <si>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</si>
  <si>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</si>
  <si>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</si>
  <si>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</si>
  <si>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</si>
  <si>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</si>
  <si>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</si>
  <si>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</si>
  <si>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</si>
  <si>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</si>
  <si>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</si>
  <si>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</si>
  <si>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</si>
  <si>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</si>
  <si>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</si>
  <si>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</si>
  <si>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</si>
  <si>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</si>
  <si>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</si>
  <si>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</si>
  <si>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</si>
  <si>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</si>
  <si>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</si>
  <si>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</si>
  <si>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</si>
  <si>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</si>
  <si>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</si>
  <si>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</si>
  <si>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</si>
  <si>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</si>
  <si>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</si>
  <si>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</si>
  <si>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</si>
  <si>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</si>
  <si>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</si>
  <si>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</si>
  <si>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</si>
  <si>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</si>
  <si>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</si>
  <si>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</si>
  <si>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</si>
  <si>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</si>
  <si>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</si>
  <si>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</si>
  <si>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</si>
  <si>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</si>
  <si>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</si>
  <si>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</si>
  <si>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</si>
  <si>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</si>
  <si>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</si>
  <si>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</si>
  <si>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</si>
  <si>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</si>
  <si>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</si>
  <si>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</si>
  <si>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</si>
  <si>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</si>
  <si>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</si>
  <si>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</si>
  <si>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</si>
  <si>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</si>
  <si>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</si>
  <si>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</si>
  <si>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</si>
  <si>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</si>
  <si>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</si>
  <si>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</si>
  <si>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</si>
  <si>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</si>
  <si>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</si>
  <si>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</si>
  <si>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</si>
  <si>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</si>
  <si>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</si>
  <si>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</si>
  <si>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</si>
  <si>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</si>
  <si>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</si>
  <si>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</si>
  <si>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</si>
  <si>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</si>
  <si>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</si>
  <si>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</si>
  <si>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</si>
  <si>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</si>
  <si>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</si>
  <si>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</si>
  <si>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</si>
  <si>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</si>
  <si>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</si>
  <si>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</si>
  <si>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</si>
  <si>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</si>
  <si>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</si>
  <si>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</si>
  <si>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</si>
  <si>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</si>
  <si>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</si>
  <si>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</si>
  <si>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</si>
  <si>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</si>
  <si>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</si>
  <si>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</si>
  <si>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</si>
  <si>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</si>
  <si>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</si>
  <si>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</si>
  <si>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</si>
  <si>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</si>
  <si>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</si>
  <si>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</si>
  <si>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</si>
  <si>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</si>
  <si>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</si>
  <si>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</si>
  <si>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</si>
  <si>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</si>
  <si>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</si>
  <si>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</si>
  <si>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</si>
  <si>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</si>
  <si>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</si>
  <si>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</si>
  <si>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</si>
  <si>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</si>
  <si>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</si>
  <si>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</si>
  <si>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</si>
  <si>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</si>
  <si>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</si>
  <si>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</si>
  <si>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</si>
  <si>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</si>
  <si>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</si>
  <si>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</si>
  <si>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</si>
  <si>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</si>
  <si>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</si>
  <si>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</si>
  <si>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</si>
  <si>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</si>
  <si>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</si>
  <si>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</si>
  <si>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</si>
  <si>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</si>
  <si>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</si>
  <si>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</si>
  <si>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</si>
  <si>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</si>
  <si>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</si>
  <si>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</si>
  <si>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</si>
  <si>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</si>
  <si>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</si>
  <si>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</si>
  <si>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</si>
  <si>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</si>
  <si>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</si>
  <si>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</si>
  <si>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</si>
  <si>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</si>
  <si>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</si>
  <si>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</si>
  <si>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</si>
  <si>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</si>
  <si>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</si>
  <si>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</si>
  <si>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</si>
  <si>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</si>
  <si>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</si>
  <si>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</si>
  <si>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</si>
  <si>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</si>
  <si>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</si>
  <si>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</si>
  <si>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</si>
  <si>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</si>
  <si>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</si>
  <si>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</si>
  <si>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</si>
  <si>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</si>
  <si>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</si>
  <si>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</si>
  <si>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</si>
  <si>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</si>
  <si>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</si>
  <si>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</si>
  <si>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</si>
  <si>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</si>
  <si>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</si>
  <si>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</si>
  <si>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</si>
  <si>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</si>
  <si>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</si>
  <si>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</si>
  <si>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</si>
  <si>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</si>
  <si>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</si>
  <si>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</si>
  <si>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</si>
  <si>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</si>
  <si>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</si>
  <si>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</si>
  <si>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</si>
  <si>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</si>
  <si>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</si>
  <si>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</si>
  <si>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</si>
  <si>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</si>
  <si>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</si>
  <si>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</si>
  <si>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</si>
  <si>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</si>
  <si>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</si>
  <si>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</si>
  <si>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</si>
  <si>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</si>
  <si>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</si>
  <si>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</si>
  <si>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</si>
  <si>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</si>
  <si>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</si>
  <si>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</si>
  <si>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</si>
  <si>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</si>
  <si>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</si>
  <si>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</si>
  <si>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</si>
  <si>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</si>
  <si>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</si>
  <si>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</si>
  <si>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</si>
  <si>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</si>
  <si>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</si>
  <si>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</si>
  <si>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</si>
  <si>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</si>
  <si>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</si>
  <si>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</si>
  <si>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</si>
  <si>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</si>
  <si>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</si>
  <si>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</si>
  <si>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</si>
  <si>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</si>
  <si>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</si>
  <si>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</si>
  <si>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</si>
  <si>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</si>
  <si>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</si>
  <si>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</si>
  <si>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</si>
  <si>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</si>
  <si>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</si>
  <si>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</si>
  <si>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</si>
  <si>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</si>
  <si>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</si>
  <si>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</si>
  <si>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</si>
  <si>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</si>
  <si>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</si>
  <si>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</si>
  <si>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</si>
  <si>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</si>
  <si>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</si>
  <si>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</si>
  <si>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</si>
  <si>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</si>
  <si>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</si>
  <si>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</si>
  <si>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</si>
  <si>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</si>
  <si>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</si>
  <si>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</si>
  <si>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</si>
  <si>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</si>
  <si>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</si>
  <si>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</si>
  <si>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</si>
  <si>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</si>
  <si>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</si>
  <si>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</si>
  <si>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</si>
  <si>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</si>
  <si>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</si>
  <si>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</si>
  <si>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</si>
  <si>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</si>
  <si>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</si>
  <si>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</si>
  <si>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</si>
  <si>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</si>
  <si>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</si>
  <si>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</si>
  <si>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</si>
  <si>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</si>
  <si>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</si>
  <si>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</si>
  <si>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</si>
  <si>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</si>
  <si>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</si>
  <si>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</si>
  <si>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</si>
  <si>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</si>
  <si>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</si>
  <si>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</si>
  <si>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</si>
  <si>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</si>
  <si>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</si>
  <si>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</si>
  <si>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</si>
  <si>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</si>
  <si>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</si>
  <si>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</si>
  <si>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</si>
  <si>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</si>
  <si>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</si>
  <si>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</si>
  <si>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</si>
  <si>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</si>
  <si>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</si>
  <si>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</si>
  <si>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</si>
  <si>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</si>
  <si>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</si>
  <si>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</si>
  <si>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</si>
  <si>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</si>
  <si>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</si>
  <si>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</si>
  <si>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</si>
  <si>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</si>
  <si>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</si>
  <si>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</si>
  <si>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</si>
  <si>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</si>
  <si>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</si>
  <si>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</si>
  <si>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</si>
  <si>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</si>
  <si>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</si>
  <si>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</si>
  <si>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</si>
  <si>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</si>
  <si>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</si>
  <si>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</si>
  <si>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</si>
  <si>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</si>
  <si>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</si>
  <si>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</si>
  <si>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</si>
  <si>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</si>
  <si>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</si>
  <si>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</si>
  <si>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</si>
  <si>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</si>
  <si>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</si>
  <si>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</si>
  <si>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</si>
  <si>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</si>
  <si>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</si>
  <si>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</si>
  <si>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</si>
  <si>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</si>
  <si>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</si>
  <si>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</si>
  <si>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</si>
  <si>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</si>
  <si>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</si>
  <si>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</si>
  <si>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</si>
  <si>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</si>
  <si>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</si>
  <si>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</si>
  <si>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</si>
  <si>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</si>
  <si>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</si>
  <si>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</si>
  <si>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</si>
  <si>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</si>
  <si>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</si>
  <si>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</si>
  <si>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</si>
  <si>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</si>
  <si>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</si>
  <si>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</si>
  <si>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</si>
  <si>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</si>
  <si>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</si>
  <si>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</si>
  <si>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</si>
  <si>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</si>
  <si>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</si>
  <si>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</si>
  <si>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</si>
  <si>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</si>
  <si>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</si>
  <si>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</si>
  <si>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</si>
  <si>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</si>
  <si>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</si>
  <si>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</si>
  <si>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</si>
  <si>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</si>
  <si>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</si>
  <si>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</si>
  <si>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</si>
  <si>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</si>
  <si>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</si>
  <si>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</si>
  <si>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</si>
  <si>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</si>
  <si>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</si>
  <si>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</si>
  <si>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</si>
  <si>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</si>
  <si>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</si>
  <si>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</si>
  <si>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</si>
  <si>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</si>
  <si>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</si>
  <si>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</si>
  <si>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</si>
  <si>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</si>
  <si>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</si>
  <si>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</si>
  <si>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</si>
  <si>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</si>
  <si>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</si>
  <si>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</si>
  <si>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</si>
  <si>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</si>
  <si>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</si>
  <si>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</si>
  <si>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</si>
  <si>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</si>
  <si>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</si>
  <si>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</si>
  <si>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</si>
  <si>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</si>
  <si>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</si>
  <si>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</si>
  <si>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</si>
  <si>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</si>
  <si>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</si>
  <si>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</si>
  <si>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</si>
  <si>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</si>
  <si>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</si>
  <si>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</si>
  <si>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</si>
  <si>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</si>
  <si>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</si>
  <si>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</si>
  <si>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</si>
  <si>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</si>
  <si>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</si>
  <si>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</si>
  <si>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</si>
  <si>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</si>
  <si>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</si>
  <si>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</si>
  <si>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</si>
  <si>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</si>
  <si>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</si>
  <si>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</si>
  <si>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</si>
  <si>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</si>
  <si>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</si>
  <si>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</si>
  <si>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</si>
  <si>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</si>
  <si>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</si>
  <si>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</si>
  <si>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</si>
  <si>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</si>
  <si>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</si>
  <si>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</si>
  <si>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</si>
  <si>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</si>
  <si>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</si>
  <si>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</si>
  <si>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</si>
  <si>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</si>
  <si>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</si>
  <si>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</si>
  <si>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</si>
  <si>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</si>
  <si>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</si>
  <si>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</si>
  <si>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</si>
  <si>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</si>
  <si>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</si>
  <si>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</si>
  <si>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</si>
  <si>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</si>
  <si>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</si>
  <si>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</si>
  <si>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</si>
  <si>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</si>
  <si>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</si>
  <si>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</si>
  <si>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</si>
  <si>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</si>
  <si>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</si>
  <si>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</si>
  <si>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</si>
  <si>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</si>
  <si>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</si>
  <si>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</si>
  <si>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</si>
  <si>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</si>
  <si>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</si>
  <si>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</si>
  <si>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</si>
  <si>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</si>
  <si>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</si>
  <si>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</si>
  <si>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</si>
  <si>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</si>
  <si>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</si>
  <si>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</si>
  <si>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</si>
  <si>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</si>
  <si>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</si>
  <si>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</si>
  <si>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</si>
  <si>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</si>
  <si>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</si>
  <si>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</si>
  <si>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</si>
  <si>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</si>
  <si>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</si>
  <si>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</si>
  <si>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</si>
  <si>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</si>
  <si>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</si>
  <si>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</si>
  <si>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</si>
  <si>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</si>
  <si>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</si>
  <si>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</si>
  <si>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</si>
  <si>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</si>
  <si>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</si>
  <si>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</si>
  <si>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</si>
  <si>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</si>
  <si>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</si>
  <si>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</si>
  <si>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</si>
  <si>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</si>
  <si>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</si>
  <si>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</si>
  <si>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</si>
  <si>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</si>
  <si>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</si>
  <si>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</si>
  <si>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</si>
  <si>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</si>
  <si>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</si>
  <si>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</si>
  <si>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</si>
  <si>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</si>
  <si>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</si>
  <si>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</si>
  <si>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</si>
  <si>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</si>
  <si>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</si>
  <si>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</si>
  <si>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</si>
  <si>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</si>
  <si>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</si>
  <si>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</si>
  <si>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</si>
  <si>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</si>
  <si>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</si>
  <si>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</si>
  <si>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</si>
  <si>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</si>
  <si>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</si>
  <si>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</si>
  <si>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</si>
  <si>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</si>
  <si>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</si>
  <si>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</si>
  <si>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</si>
  <si>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</si>
  <si>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</si>
  <si>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</si>
  <si>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</si>
  <si>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</si>
  <si>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</si>
  <si>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</si>
  <si>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</si>
  <si>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</si>
  <si>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</si>
  <si>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</si>
  <si>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</si>
  <si>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</si>
  <si>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</si>
  <si>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</si>
  <si>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</si>
  <si>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</si>
  <si>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</si>
  <si>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</si>
  <si>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</si>
  <si>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</si>
  <si>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</si>
  <si>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</si>
  <si>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</si>
  <si>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</si>
  <si>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</si>
  <si>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</si>
  <si>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</si>
  <si>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</si>
  <si>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</si>
  <si>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</si>
  <si>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</si>
  <si>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</si>
  <si>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</si>
  <si>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</si>
  <si>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</si>
  <si>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</si>
  <si>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</si>
  <si>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</si>
  <si>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</si>
  <si>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</si>
  <si>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</si>
  <si>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</si>
  <si>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</si>
  <si>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</si>
  <si>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</si>
  <si>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</si>
  <si>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</si>
  <si>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</si>
  <si>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</si>
  <si>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</si>
  <si>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</si>
  <si>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</si>
  <si>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</si>
  <si>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</si>
  <si>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</si>
  <si>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</si>
  <si>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</si>
  <si>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</si>
  <si>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</si>
  <si>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</si>
  <si>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</si>
  <si>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</si>
  <si>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</si>
  <si>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</si>
  <si>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</si>
  <si>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</si>
  <si>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</si>
  <si>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</si>
  <si>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</si>
  <si>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</si>
  <si>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</si>
  <si>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</si>
  <si>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</si>
  <si>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</si>
  <si>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</si>
  <si>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</si>
  <si>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</si>
  <si>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</si>
  <si>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</si>
  <si>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</si>
  <si>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</si>
  <si>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</si>
  <si>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</si>
  <si>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</si>
  <si>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</si>
  <si>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</si>
  <si>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</si>
  <si>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</si>
  <si>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</si>
  <si>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</si>
  <si>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</si>
  <si>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</si>
  <si>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</si>
  <si>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</si>
  <si>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</si>
  <si>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</si>
  <si>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</si>
  <si>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</si>
  <si>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</si>
  <si>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</si>
  <si>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</si>
  <si>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</si>
  <si>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</si>
  <si>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</si>
  <si>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</si>
  <si>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</si>
  <si>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</si>
  <si>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</si>
  <si>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</si>
  <si>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</si>
  <si>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</si>
  <si>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</si>
  <si>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</si>
  <si>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</si>
  <si>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</si>
  <si>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</si>
  <si>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</si>
  <si>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</si>
  <si>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</si>
  <si>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</si>
  <si>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</si>
  <si>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</si>
  <si>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</si>
  <si>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</si>
  <si>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</si>
  <si>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</si>
  <si>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</si>
  <si>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</si>
  <si>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</si>
  <si>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</si>
  <si>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</si>
  <si>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</si>
  <si>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</si>
  <si>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</si>
  <si>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</si>
  <si>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</si>
  <si>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</si>
  <si>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</si>
  <si>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</si>
  <si>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</si>
  <si>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</si>
  <si>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</si>
  <si>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</si>
  <si>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</si>
  <si>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</si>
  <si>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</si>
  <si>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</si>
  <si>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</si>
  <si>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</si>
  <si>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</si>
  <si>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</si>
  <si>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</si>
  <si>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</si>
  <si>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</si>
  <si>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</si>
  <si>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</si>
  <si>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</si>
  <si>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</si>
  <si>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</si>
  <si>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</si>
  <si>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</si>
  <si>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</si>
  <si>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</si>
  <si>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</si>
  <si>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</si>
  <si>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</si>
  <si>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</si>
  <si>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</si>
  <si>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</si>
  <si>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</si>
  <si>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</si>
  <si>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</si>
  <si>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</si>
  <si>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</si>
  <si>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</si>
  <si>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</si>
  <si>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</si>
  <si>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</si>
  <si>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</si>
  <si>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</si>
  <si>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</si>
  <si>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</si>
  <si>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</si>
  <si>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</si>
  <si>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</si>
  <si>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</si>
  <si>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</si>
  <si>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</si>
  <si>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</si>
  <si>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</si>
  <si>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</si>
  <si>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</si>
  <si>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</si>
  <si>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</si>
  <si>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</si>
  <si>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</si>
  <si>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</si>
  <si>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</si>
  <si>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</si>
  <si>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</si>
  <si>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</si>
  <si>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</si>
  <si>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</si>
  <si>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</si>
  <si>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</si>
  <si>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</si>
  <si>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</si>
  <si>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</si>
  <si>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</si>
  <si>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</si>
  <si>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</si>
  <si>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</si>
  <si>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</si>
  <si>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</si>
  <si>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</si>
  <si>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</si>
  <si>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</si>
  <si>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</si>
  <si>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</si>
  <si>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</si>
  <si>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</si>
  <si>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</si>
  <si>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</si>
  <si>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</si>
  <si>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</si>
  <si>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</si>
  <si>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</si>
  <si>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</si>
  <si>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</si>
  <si>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</si>
  <si>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</si>
  <si>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</si>
  <si>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</si>
  <si>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</si>
  <si>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</si>
  <si>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</si>
  <si>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</si>
  <si>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</si>
  <si>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</si>
  <si>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</si>
  <si>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</si>
  <si>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</si>
  <si>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</si>
  <si>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</si>
  <si>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</si>
  <si>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</si>
  <si>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</si>
  <si>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</si>
  <si>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</si>
  <si>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</si>
  <si>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</si>
  <si>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</si>
  <si>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</si>
  <si>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</si>
  <si>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</si>
  <si>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</si>
  <si>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</si>
  <si>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</si>
  <si>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</si>
  <si>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</si>
  <si>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</si>
  <si>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</si>
  <si>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</si>
  <si>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</si>
  <si>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</si>
  <si>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</si>
  <si>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</si>
  <si>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</si>
  <si>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</si>
  <si>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</si>
  <si>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</si>
  <si>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</si>
  <si>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</si>
  <si>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</si>
  <si>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</si>
  <si>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</si>
  <si>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</si>
  <si>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</si>
  <si>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</si>
  <si>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</si>
  <si>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</si>
  <si>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</si>
  <si>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</si>
  <si>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</si>
  <si>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</si>
  <si>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</si>
  <si>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</si>
  <si>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</si>
  <si>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</si>
  <si>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</si>
  <si>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</si>
  <si>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</si>
  <si>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</si>
  <si>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</si>
  <si>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</si>
  <si>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</si>
  <si>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</si>
  <si>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</si>
  <si>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</si>
  <si>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</si>
  <si>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</si>
  <si>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</si>
  <si>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</si>
  <si>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</si>
  <si>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</si>
  <si>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</si>
  <si>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</si>
  <si>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</si>
  <si>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</si>
  <si>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</si>
  <si>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</si>
  <si>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</si>
  <si>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</si>
  <si>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</si>
  <si>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</si>
  <si>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</si>
  <si>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</si>
  <si>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</si>
  <si>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</si>
  <si>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</si>
  <si>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</si>
  <si>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</si>
  <si>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</si>
  <si>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</si>
  <si>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</si>
  <si>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</si>
  <si>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</si>
  <si>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</si>
  <si>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</si>
  <si>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</si>
  <si>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</si>
  <si>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</si>
  <si>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</si>
  <si>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</si>
  <si>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</si>
  <si>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</si>
  <si>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</si>
  <si>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</si>
  <si>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</si>
  <si>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</si>
  <si>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</si>
  <si>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</si>
  <si>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</si>
  <si>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</si>
  <si>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</si>
  <si>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</si>
  <si>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</si>
  <si>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</si>
  <si>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</si>
  <si>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</si>
  <si>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</si>
  <si>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</si>
  <si>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</si>
  <si>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</si>
  <si>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</si>
  <si>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</si>
  <si>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</si>
  <si>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</si>
  <si>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</si>
  <si>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</si>
  <si>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</si>
  <si>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</si>
  <si>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</si>
  <si>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</si>
  <si>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</si>
  <si>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</si>
  <si>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</si>
  <si>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</si>
  <si>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</si>
  <si>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</si>
  <si>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</si>
  <si>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</si>
  <si>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</si>
  <si>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</si>
  <si>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</si>
  <si>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</si>
  <si>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</si>
  <si>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</si>
  <si>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</si>
  <si>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</si>
  <si>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</si>
  <si>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</si>
  <si>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</si>
  <si>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</si>
  <si>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</si>
  <si>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</si>
  <si>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</si>
  <si>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</si>
  <si>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</si>
  <si>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</si>
  <si>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</si>
  <si>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</si>
  <si>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</si>
  <si>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</si>
  <si>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</si>
  <si>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</si>
  <si>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</si>
  <si>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</si>
  <si>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</si>
  <si>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</si>
  <si>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</si>
  <si>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</si>
  <si>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</si>
  <si>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</si>
  <si>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</si>
  <si>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</si>
  <si>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</si>
  <si>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</si>
  <si>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</si>
  <si>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</si>
  <si>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</si>
  <si>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</si>
  <si>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</si>
  <si>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</si>
  <si>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</si>
  <si>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</si>
  <si>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</si>
  <si>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</si>
  <si>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</si>
  <si>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</si>
  <si>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</si>
  <si>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</si>
  <si>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</si>
  <si>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</si>
  <si>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</si>
  <si>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</si>
  <si>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</si>
  <si>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</si>
  <si>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</si>
  <si>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</si>
  <si>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</si>
  <si>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</si>
  <si>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</si>
  <si>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</si>
  <si>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</si>
  <si>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</si>
  <si>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</si>
  <si>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</si>
  <si>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</si>
  <si>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</si>
  <si>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</si>
  <si>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</si>
  <si>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</si>
  <si>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</si>
  <si>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</si>
  <si>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</si>
  <si>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</si>
  <si>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</si>
  <si>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</si>
  <si>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</si>
  <si>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</si>
  <si>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</si>
  <si>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</si>
  <si>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</si>
  <si>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</si>
  <si>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</si>
  <si>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</si>
  <si>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</si>
  <si>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</si>
  <si>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</si>
  <si>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</si>
  <si>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</si>
  <si>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</si>
  <si>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</si>
  <si>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</si>
  <si>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</si>
  <si>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</si>
  <si>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</si>
  <si>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</si>
  <si>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</si>
  <si>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</si>
  <si>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</si>
  <si>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</si>
  <si>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</si>
  <si>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</si>
  <si>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</si>
  <si>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</si>
  <si>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</si>
  <si>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</si>
  <si>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</si>
  <si>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</si>
  <si>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</si>
  <si>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</si>
  <si>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</si>
  <si>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</si>
  <si>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</si>
  <si>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</si>
  <si>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</si>
  <si>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</si>
  <si>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</si>
  <si>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</si>
  <si>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</si>
  <si>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</si>
  <si>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</si>
  <si>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</si>
  <si>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</si>
  <si>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</si>
  <si>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</si>
  <si>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</si>
  <si>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</si>
  <si>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</si>
  <si>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</si>
  <si>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</si>
  <si>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</si>
  <si>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</si>
  <si>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</si>
  <si>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</si>
  <si>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</si>
  <si>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</si>
  <si>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</si>
  <si>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</si>
  <si>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</si>
  <si>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</si>
  <si>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</si>
  <si>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</si>
  <si>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</si>
  <si>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</si>
  <si>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</si>
  <si>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</si>
  <si>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</si>
  <si>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</si>
  <si>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</si>
  <si>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</si>
  <si>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</si>
  <si>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</si>
  <si>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</si>
  <si>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</si>
  <si>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</si>
  <si>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</si>
  <si>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</si>
  <si>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</si>
  <si>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</si>
  <si>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</si>
  <si>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</si>
  <si>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</si>
  <si>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</si>
  <si>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</si>
  <si>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</si>
  <si>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</si>
  <si>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</si>
  <si>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</si>
  <si>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</si>
  <si>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</si>
  <si>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</si>
  <si>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</si>
  <si>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</si>
  <si>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</si>
  <si>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</si>
  <si>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</si>
  <si>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</si>
  <si>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</si>
  <si>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</si>
  <si>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</si>
  <si>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</si>
  <si>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</si>
  <si>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</si>
  <si>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</si>
  <si>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</si>
  <si>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</si>
  <si>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</si>
  <si>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</si>
  <si>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</si>
  <si>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</si>
  <si>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</si>
  <si>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</si>
  <si>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</si>
  <si>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</si>
  <si>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</si>
  <si>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</si>
  <si>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</si>
  <si>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</si>
  <si>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</si>
  <si>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</si>
  <si>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</si>
  <si>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</si>
  <si>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</si>
  <si>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</si>
  <si>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</si>
  <si>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</si>
  <si>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</si>
  <si>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</si>
  <si>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</si>
  <si>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</si>
  <si>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</si>
  <si>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</si>
  <si>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</si>
  <si>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</si>
  <si>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</si>
  <si>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</si>
  <si>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</si>
  <si>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</si>
  <si>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</si>
  <si>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</si>
  <si>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</si>
  <si>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</si>
  <si>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</si>
  <si>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</si>
  <si>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</si>
  <si>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</si>
  <si>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</si>
  <si>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</si>
  <si>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</si>
  <si>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</si>
  <si>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</si>
  <si>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</si>
  <si>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</si>
  <si>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</si>
  <si>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</si>
  <si>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</si>
  <si>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</si>
  <si>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</si>
  <si>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</si>
  <si>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</si>
  <si>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</si>
  <si>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</si>
  <si>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</si>
  <si>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</si>
  <si>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</si>
  <si>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</si>
  <si>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</si>
  <si>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</si>
  <si>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</si>
  <si>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</si>
  <si>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</si>
  <si>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</si>
  <si>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</si>
  <si>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</si>
  <si>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</si>
  <si>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</si>
  <si>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</si>
  <si>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</si>
  <si>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</si>
  <si>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</si>
  <si>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</si>
  <si>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</si>
  <si>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</si>
  <si>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</si>
  <si>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</si>
  <si>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</si>
  <si>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</si>
  <si>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</si>
  <si>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</si>
  <si>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</si>
  <si>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</si>
  <si>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</si>
  <si>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</si>
  <si>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</si>
  <si>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</si>
  <si>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</si>
  <si>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</si>
  <si>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</si>
  <si>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</si>
  <si>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</si>
  <si>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</si>
  <si>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</si>
  <si>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</si>
  <si>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</si>
  <si>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</si>
  <si>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</si>
  <si>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</si>
  <si>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</si>
  <si>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</si>
  <si>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</si>
  <si>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</si>
  <si>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</si>
  <si>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</si>
  <si>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</si>
  <si>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</si>
  <si>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</si>
  <si>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</si>
  <si>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</si>
  <si>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</si>
  <si>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</si>
  <si>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</si>
  <si>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</si>
  <si>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</si>
  <si>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</si>
  <si>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</si>
  <si>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</si>
  <si>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</si>
  <si>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</si>
  <si>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</si>
  <si>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</si>
  <si>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</si>
  <si>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</si>
  <si>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</si>
  <si>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</si>
  <si>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</si>
  <si>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</si>
  <si>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</si>
  <si>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</si>
  <si>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</si>
  <si>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</si>
  <si>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</si>
  <si>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</si>
  <si>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</si>
  <si>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</si>
  <si>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</si>
  <si>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</si>
  <si>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</si>
  <si>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</si>
  <si>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</si>
  <si>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</si>
  <si>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</si>
  <si>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</si>
  <si>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</si>
  <si>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</si>
  <si>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</si>
  <si>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</si>
  <si>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</si>
  <si>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</si>
  <si>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</si>
  <si>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</si>
  <si>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</si>
  <si>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</si>
  <si>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</si>
  <si>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</si>
  <si>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</si>
  <si>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</si>
  <si>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</si>
  <si>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</si>
  <si>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</si>
  <si>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</si>
  <si>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</si>
  <si>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</si>
  <si>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</si>
  <si>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</si>
  <si>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</si>
  <si>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</si>
  <si>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</si>
  <si>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</si>
  <si>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</si>
  <si>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</si>
  <si>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</si>
  <si>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</si>
  <si>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</si>
  <si>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</si>
  <si>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</si>
  <si>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</si>
  <si>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</si>
  <si>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</si>
  <si>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</si>
  <si>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</si>
  <si>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</si>
  <si>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</si>
  <si>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</si>
  <si>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</si>
  <si>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</si>
  <si>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</si>
  <si>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</si>
  <si>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</si>
  <si>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</si>
  <si>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</si>
  <si>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</si>
  <si>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</si>
  <si>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</si>
  <si>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</si>
  <si>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</si>
  <si>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</si>
  <si>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</si>
  <si>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</si>
  <si>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</si>
  <si>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</si>
  <si>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</si>
  <si>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</si>
  <si>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</si>
  <si>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</si>
  <si>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</si>
  <si>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</si>
  <si>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</si>
  <si>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</si>
  <si>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</si>
  <si>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</si>
  <si>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</si>
  <si>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</si>
  <si>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</si>
  <si>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</si>
  <si>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</si>
  <si>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</si>
  <si>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</si>
  <si>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</si>
  <si>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</si>
  <si>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</si>
  <si>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</si>
  <si>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</si>
  <si>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</si>
  <si>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</si>
  <si>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</si>
  <si>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</si>
  <si>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</si>
  <si>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</si>
  <si>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</si>
  <si>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</si>
  <si>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</si>
  <si>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</si>
  <si>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</si>
  <si>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</si>
  <si>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</si>
  <si>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</si>
  <si>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</si>
  <si>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</si>
  <si>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</si>
  <si>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</si>
  <si>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</si>
  <si>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</si>
  <si>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</si>
  <si>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</si>
  <si>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</si>
  <si>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</si>
  <si>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</si>
  <si>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</si>
  <si>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</si>
  <si>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</si>
  <si>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</si>
  <si>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</si>
  <si>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</si>
  <si>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</si>
  <si>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</si>
  <si>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</si>
  <si>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</si>
  <si>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</si>
  <si>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</si>
  <si>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</si>
  <si>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</si>
  <si>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</si>
  <si>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</si>
  <si>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</si>
  <si>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</si>
  <si>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</si>
  <si>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</si>
  <si>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</si>
  <si>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</si>
  <si>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</si>
  <si>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</si>
  <si>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</si>
  <si>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</si>
  <si>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</si>
  <si>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</si>
  <si>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</si>
  <si>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</si>
  <si>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</si>
  <si>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</si>
  <si>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</si>
  <si>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</si>
  <si>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</si>
  <si>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</si>
  <si>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</si>
  <si>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</si>
  <si>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</si>
  <si>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</si>
  <si>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</si>
  <si>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</si>
  <si>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</si>
  <si>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</si>
  <si>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</si>
  <si>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</si>
  <si>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</si>
  <si>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</si>
  <si>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</si>
  <si>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</si>
  <si>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</si>
  <si>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</si>
  <si>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</si>
  <si>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</si>
  <si>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</si>
  <si>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</si>
  <si>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</si>
  <si>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</si>
  <si>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</si>
  <si>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</si>
  <si>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</si>
  <si>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</si>
  <si>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</si>
  <si>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</si>
  <si>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</si>
  <si>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</si>
  <si>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</si>
  <si>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</si>
  <si>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</si>
  <si>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</si>
  <si>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</si>
  <si>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</si>
  <si>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</si>
  <si>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</si>
  <si>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</si>
  <si>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</si>
  <si>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</si>
  <si>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</si>
  <si>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</si>
  <si>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</si>
  <si>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</si>
  <si>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</si>
  <si>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</si>
  <si>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</si>
  <si>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</si>
  <si>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</si>
  <si>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</si>
  <si>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</si>
  <si>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</si>
  <si>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</si>
  <si>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</si>
  <si>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</si>
  <si>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</si>
  <si>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</si>
  <si>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</si>
  <si>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</si>
  <si>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</si>
  <si>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</si>
  <si>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</si>
  <si>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</si>
  <si>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</si>
  <si>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</si>
  <si>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</si>
  <si>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</si>
  <si>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</si>
  <si>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</si>
  <si>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</si>
  <si>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</si>
  <si>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</si>
  <si>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</si>
  <si>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</si>
  <si>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</si>
  <si>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</si>
  <si>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</si>
  <si>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</si>
  <si>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</si>
  <si>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</si>
  <si>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</si>
  <si>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</si>
  <si>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</si>
  <si>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</si>
  <si>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</si>
  <si>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</si>
  <si>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</si>
  <si>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</si>
  <si>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</si>
  <si>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</si>
  <si>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</si>
  <si>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</si>
  <si>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</si>
  <si>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</si>
  <si>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</si>
  <si>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</si>
  <si>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</si>
  <si>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</si>
  <si>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</si>
  <si>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</si>
  <si>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</si>
  <si>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</si>
  <si>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</si>
  <si>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</si>
  <si>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</si>
  <si>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</si>
  <si>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</si>
  <si>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</si>
  <si>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</si>
  <si>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</si>
  <si>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</si>
  <si>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</si>
  <si>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</si>
  <si>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</si>
  <si>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</si>
  <si>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</si>
  <si>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</si>
  <si>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</si>
  <si>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</si>
  <si>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</si>
  <si>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</si>
  <si>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</si>
  <si>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</si>
  <si>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</si>
  <si>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</si>
  <si>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</si>
  <si>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</si>
  <si>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</si>
  <si>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</si>
  <si>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</si>
  <si>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</si>
  <si>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</si>
  <si>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</si>
  <si>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</si>
  <si>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</si>
  <si>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</si>
  <si>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</si>
  <si>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</si>
  <si>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</si>
  <si>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</si>
  <si>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</si>
  <si>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</si>
  <si>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</si>
  <si>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</si>
  <si>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</si>
  <si>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</si>
  <si>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</si>
  <si>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</si>
  <si>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</si>
  <si>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</si>
  <si>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</si>
  <si>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</si>
  <si>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</si>
  <si>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</si>
  <si>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</si>
  <si>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</si>
  <si>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</si>
  <si>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</si>
  <si>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</si>
  <si>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</si>
  <si>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</si>
  <si>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</si>
  <si>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</si>
  <si>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</si>
  <si>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</si>
  <si>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</si>
  <si>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</si>
  <si>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</si>
  <si>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</si>
  <si>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</si>
  <si>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</si>
  <si>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</si>
  <si>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</si>
  <si>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</si>
  <si>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</si>
  <si>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</si>
  <si>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</si>
  <si>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</si>
  <si>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</si>
  <si>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</si>
  <si>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</si>
  <si>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</si>
  <si>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</si>
  <si>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</si>
  <si>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</si>
  <si>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</si>
  <si>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</si>
  <si>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</si>
  <si>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</si>
  <si>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</si>
  <si>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</si>
  <si>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</si>
  <si>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</si>
  <si>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</si>
  <si>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</si>
  <si>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</si>
  <si>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</si>
  <si>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</si>
  <si>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</si>
  <si>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</si>
  <si>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</si>
  <si>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</si>
  <si>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</si>
  <si>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</si>
  <si>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</si>
  <si>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</si>
  <si>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</si>
  <si>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</si>
  <si>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</si>
  <si>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</si>
  <si>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</si>
  <si>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</si>
  <si>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</si>
  <si>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</si>
  <si>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</si>
  <si>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</si>
  <si>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</si>
  <si>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</si>
  <si>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</si>
  <si>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</si>
  <si>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</si>
  <si>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</si>
  <si>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</si>
  <si>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</si>
  <si>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</si>
  <si>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</si>
  <si>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</si>
  <si>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</si>
  <si>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</si>
  <si>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</si>
  <si>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</si>
  <si>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</si>
  <si>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</si>
  <si>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</si>
  <si>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</si>
  <si>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</si>
  <si>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</si>
  <si>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</si>
  <si>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</si>
  <si>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</si>
  <si>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</si>
  <si>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</si>
  <si>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</si>
  <si>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</si>
  <si>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</si>
  <si>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</si>
  <si>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</si>
  <si>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</si>
  <si>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</si>
  <si>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</si>
  <si>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</si>
  <si>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</si>
  <si>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</si>
  <si>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</si>
  <si>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</si>
  <si>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</si>
  <si>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</si>
  <si>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</si>
  <si>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</si>
  <si>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</si>
  <si>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</si>
  <si>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</si>
  <si>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</si>
  <si>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</si>
  <si>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</si>
  <si>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</si>
  <si>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</si>
  <si>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</si>
  <si>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</si>
  <si>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</si>
  <si>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</si>
  <si>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</si>
  <si>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</si>
  <si>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</si>
  <si>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</si>
  <si>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</si>
  <si>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</si>
  <si>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</si>
  <si>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</si>
  <si>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</si>
  <si>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</si>
  <si>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</si>
  <si>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</si>
  <si>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</si>
  <si>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</si>
  <si>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</si>
  <si>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</si>
  <si>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</si>
  <si>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</si>
  <si>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</si>
  <si>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</si>
  <si>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</si>
  <si>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</si>
  <si>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</si>
  <si>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</si>
  <si>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</si>
  <si>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</si>
  <si>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</si>
  <si>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</si>
  <si>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</si>
  <si>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</si>
  <si>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</si>
  <si>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</si>
  <si>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</si>
  <si>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</si>
  <si>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</si>
  <si>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</si>
  <si>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</si>
  <si>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</si>
  <si>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</si>
  <si>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</si>
  <si>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</si>
  <si>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</si>
  <si>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</si>
  <si>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</si>
  <si>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</si>
  <si>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</si>
  <si>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</si>
  <si>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</si>
  <si>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</si>
  <si>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</si>
  <si>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</si>
  <si>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</si>
  <si>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</si>
  <si>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</si>
  <si>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</si>
  <si>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</si>
  <si>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</si>
  <si>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</si>
  <si>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</si>
  <si>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</si>
  <si>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</si>
  <si>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</si>
  <si>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</si>
  <si>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</si>
  <si>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</si>
  <si>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</si>
  <si>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</si>
  <si>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</si>
  <si>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</si>
  <si>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</si>
  <si>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</si>
  <si>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</si>
  <si>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</si>
  <si>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</si>
  <si>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</si>
  <si>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</si>
  <si>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</si>
  <si>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</si>
  <si>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</si>
  <si>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</si>
  <si>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</si>
  <si>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</si>
  <si>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</si>
  <si>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</si>
  <si>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</si>
  <si>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</si>
  <si>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</si>
  <si>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</si>
  <si>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</si>
  <si>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</si>
  <si>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</si>
  <si>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</si>
  <si>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</si>
  <si>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</si>
  <si>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</si>
  <si>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</si>
  <si>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</si>
  <si>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</si>
  <si>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</si>
  <si>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</si>
  <si>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</si>
  <si>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</si>
  <si>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</si>
  <si>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</si>
  <si>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</si>
  <si>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</si>
  <si>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</si>
  <si>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</si>
  <si>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</si>
  <si>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</si>
  <si>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</si>
  <si>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</si>
  <si>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</si>
  <si>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</si>
  <si>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</si>
  <si>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</si>
  <si>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</si>
  <si>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</si>
  <si>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</si>
  <si>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</si>
  <si>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</si>
  <si>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</si>
  <si>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</si>
  <si>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</si>
  <si>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</si>
  <si>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</si>
  <si>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</si>
  <si>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</si>
  <si>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</si>
  <si>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</si>
  <si>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</si>
  <si>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</si>
  <si>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</si>
  <si>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</si>
  <si>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</si>
  <si>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</si>
  <si>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</si>
  <si>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</si>
  <si>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</si>
  <si>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</si>
  <si>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</si>
  <si>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</si>
  <si>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</si>
  <si>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</si>
  <si>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</si>
  <si>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</si>
  <si>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</si>
  <si>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</si>
  <si>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</si>
  <si>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</si>
  <si>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</si>
  <si>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</si>
  <si>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</si>
  <si>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</si>
  <si>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</si>
  <si>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</si>
  <si>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</si>
  <si>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</si>
  <si>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</si>
  <si>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</si>
  <si>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</si>
  <si>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</si>
  <si>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</si>
  <si>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</si>
  <si>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</si>
  <si>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</si>
  <si>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</si>
  <si>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</si>
  <si>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</si>
  <si>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</si>
  <si>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</si>
  <si>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</si>
  <si>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</si>
  <si>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</si>
  <si>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</si>
  <si>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</si>
  <si>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</si>
  <si>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</si>
  <si>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</si>
  <si>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</si>
  <si>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</si>
  <si>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</si>
  <si>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</si>
  <si>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</si>
  <si>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</si>
  <si>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</si>
  <si>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</si>
  <si>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</si>
  <si>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</si>
  <si>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</si>
  <si>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</si>
  <si>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</si>
  <si>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</si>
  <si>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</si>
  <si>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</si>
  <si>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</si>
  <si>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</si>
  <si>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</si>
  <si>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</si>
  <si>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</si>
  <si>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</si>
  <si>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</si>
  <si>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</si>
  <si>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</si>
  <si>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</si>
  <si>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</si>
  <si>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</si>
  <si>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</si>
  <si>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</si>
  <si>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</si>
  <si>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</si>
  <si>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</si>
  <si>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</si>
  <si>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</si>
  <si>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</si>
  <si>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</si>
  <si>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</si>
  <si>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</si>
  <si>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</si>
  <si>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</si>
  <si>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</si>
  <si>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</si>
  <si>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</si>
  <si>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</si>
  <si>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</si>
  <si>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</si>
  <si>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</si>
  <si>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</si>
  <si>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</si>
  <si>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</si>
  <si>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</si>
  <si>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</si>
  <si>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</si>
  <si>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</si>
  <si>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</si>
  <si>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</si>
  <si>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</si>
  <si>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</si>
  <si>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</si>
  <si>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</si>
  <si>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</si>
  <si>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</si>
  <si>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</si>
  <si>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</si>
  <si>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</si>
  <si>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</si>
  <si>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</si>
  <si>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</si>
  <si>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</si>
  <si>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</si>
  <si>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</si>
  <si>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</si>
  <si>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</si>
  <si>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</si>
  <si>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</si>
  <si>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</si>
  <si>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</si>
  <si>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</si>
  <si>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</si>
  <si>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</si>
  <si>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</si>
  <si>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</si>
  <si>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</si>
  <si>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</si>
  <si>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</si>
  <si>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</si>
  <si>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</si>
  <si>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</si>
  <si>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</si>
  <si>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</si>
  <si>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</si>
  <si>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</si>
  <si>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</si>
  <si>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</si>
  <si>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</si>
  <si>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</si>
  <si>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</si>
  <si>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</si>
  <si>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</si>
  <si>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</si>
  <si>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</si>
  <si>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</si>
  <si>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</si>
  <si>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</si>
  <si>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</si>
  <si>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</si>
  <si>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</si>
  <si>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</si>
  <si>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</si>
  <si>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</si>
  <si>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</si>
  <si>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</si>
  <si>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</si>
  <si>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</si>
  <si>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</si>
  <si>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</si>
  <si>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</si>
  <si>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</si>
  <si>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</si>
  <si>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</si>
  <si>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</si>
  <si>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</si>
  <si>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</si>
  <si>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</si>
  <si>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</si>
  <si>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</si>
  <si>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</si>
  <si>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</si>
  <si>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</si>
  <si>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</si>
  <si>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</si>
  <si>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</si>
  <si>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</si>
  <si>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</si>
  <si>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</si>
  <si>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</si>
  <si>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</si>
  <si>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</si>
  <si>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</si>
  <si>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</si>
  <si>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</si>
  <si>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</si>
  <si>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</si>
  <si>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</si>
  <si>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</si>
  <si>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</si>
  <si>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</si>
  <si>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</si>
  <si>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</si>
  <si>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</si>
  <si>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</si>
  <si>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</si>
  <si>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</si>
  <si>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</si>
  <si>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</si>
  <si>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</si>
  <si>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</si>
  <si>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</si>
  <si>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</si>
  <si>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</si>
  <si>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</si>
  <si>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</si>
  <si>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</si>
  <si>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</si>
  <si>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</si>
  <si>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</si>
  <si>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</si>
  <si>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</si>
  <si>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</si>
  <si>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</si>
  <si>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</si>
  <si>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</si>
  <si>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</si>
  <si>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</si>
  <si>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</si>
  <si>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</si>
  <si>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</si>
  <si>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</si>
  <si>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</si>
  <si>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</si>
  <si>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</si>
  <si>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</si>
  <si>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</si>
  <si>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</si>
  <si>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</si>
  <si>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</si>
  <si>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</si>
  <si>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</si>
  <si>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</si>
  <si>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</si>
  <si>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</si>
  <si>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</si>
  <si>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</si>
  <si>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</si>
  <si>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</si>
  <si>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</si>
  <si>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</si>
  <si>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</si>
  <si>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</si>
  <si>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</si>
  <si>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</si>
  <si>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</si>
  <si>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</si>
  <si>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</si>
  <si>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</si>
  <si>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</si>
  <si>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</si>
  <si>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</si>
  <si>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</si>
  <si>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</si>
  <si>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</si>
  <si>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</si>
  <si>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</si>
  <si>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</si>
  <si>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</si>
  <si>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</si>
  <si>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</si>
  <si>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</si>
  <si>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</si>
  <si>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</si>
  <si>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</si>
  <si>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</si>
  <si>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</si>
  <si>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</si>
  <si>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</si>
  <si>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</si>
  <si>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</si>
  <si>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</si>
  <si>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</si>
  <si>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</si>
  <si>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</si>
  <si>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</si>
  <si>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</si>
  <si>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</si>
  <si>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</si>
  <si>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</si>
  <si>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</si>
  <si>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</si>
  <si>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</si>
  <si>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</si>
  <si>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</si>
  <si>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</si>
  <si>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</si>
  <si>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</si>
  <si>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</si>
  <si>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</si>
  <si>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</si>
  <si>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</si>
  <si>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</si>
  <si>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</si>
  <si>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</si>
  <si>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</si>
  <si>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</si>
  <si>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</si>
  <si>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</si>
  <si>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</si>
  <si>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</si>
  <si>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</si>
  <si>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</si>
  <si>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</si>
  <si>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</si>
  <si>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</si>
  <si>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</si>
  <si>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</si>
  <si>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</si>
  <si>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</si>
  <si>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</si>
  <si>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</si>
  <si>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</si>
  <si>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</si>
  <si>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</si>
  <si>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</si>
  <si>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</si>
  <si>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</si>
  <si>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</si>
  <si>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</si>
  <si>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</si>
  <si>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</si>
  <si>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</si>
  <si>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</si>
  <si>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</si>
  <si>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</si>
  <si>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</si>
  <si>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</si>
  <si>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</si>
  <si>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</si>
  <si>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at site TS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</si>
  <si>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</si>
  <si>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</si>
  <si>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</si>
  <si>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</si>
  <si>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</si>
  <si>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</si>
  <si>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</si>
  <si>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</si>
  <si>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</si>
  <si>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</si>
  <si>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</si>
  <si>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</si>
  <si>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</si>
  <si>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</si>
  <si>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</si>
  <si>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</si>
  <si>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</si>
  <si>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</si>
  <si>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</si>
  <si>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</si>
  <si>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</si>
  <si>
    <t>PCM-20251029-00001522</t>
  </si>
  <si>
    <t xml:space="preserve">team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</si>
</sst>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rgb="FF000000"/>
      <name val="Aptos"/>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35" fillId="0" borderId="0"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0" totalsRowShown="0" headerRowDxfId="157" dataDxfId="156" headerRowBorderDxfId="154" tableBorderDxfId="155" totalsRowBorderDxfId="153">
  <autoFilter ref="A1:CJ19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296.58108530092431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45959.52951122685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45959.52951122685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45959.52951122685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45959.52951122685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45959.52951122685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45959.52951122685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45959.52951122685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45959.52951122685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45959.52951122685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45959.52951122685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45959.52951122685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45959.52951122685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45959.52951122685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45959.52951122685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45959.52951122685</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45959.52951122685</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45959.529510879627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45959.529510879627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45959.529510879627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45959.529510879627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45959.529510879627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45959.529510879627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45959.529510879627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45959.529510879627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45959.529510879627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45959.529510879627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45959.529510879627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45959.529510879627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45959.529510879627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45959.529510879627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45959.529510879627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45959.529510879627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45959.529510879627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45959.529510879627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45959.529510879627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45959.529510879627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45959.529510879627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45959.529510879627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45959.529510879627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45959.529510879627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45959.529510879627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45959.529510879627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45959.529510879627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45959.529510879627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45959.529510879627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45959.529510879627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45959.529510879627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45959.529510879627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45959.529510879627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45959.529510879627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45959.529510879627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45959.529510879627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45959.529510879627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45959.529510879627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45959.529510879627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45959.529510879627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45959.529510879627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45959.529510879627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45959.529510879627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45959.529510879627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45959.529510879627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45959.529510879627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45959.529510879627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45959.529510879627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45959.529510879627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45959.529510879627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45959.529510879627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45959.529510879627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45959.529510879627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45959.529510879627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45959.529510879627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45959.529510879627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45959.529510879627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45959.529510879627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45959.529510879627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45959.529510879627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45959.529510879627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45959.529510879627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45959.529510879627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45959.529510879627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45959.529510879627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45959.529510879627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45959.529510879627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45959.529510879627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45959.529510879627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45959.529510879627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45959.529510879627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45959.529510879627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45959.529510879627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45959.529510879627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45959.529510879627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45959.529510879627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45959.529510879627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45959.529510879627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45959.529510879627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45959.529510879627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45959.529510879627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45959.529510879627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45959.529510879627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45959.529510879627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45959.529510879627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45959.529510879627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45959.529510879627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45959.529510879627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45959.529510879627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45959.529510879627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45959.529510879627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45959.529510879627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45959.529510879627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45959.529510879627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45959.529510879627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45959.529510879627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45959.529510879627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45959.529510879627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45959.529510879627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45959.529510879627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45959.529510879627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45959.529510879627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45959.529510879627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45959.529510879627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45959.529510879627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45959.529510879627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45959.529510879627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45959.529510879627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45959.529510879627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45959.529510879627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45959.529510879627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45959.529510879627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45959.529510879627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45959.529510879627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45959.529510879627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45959.529510879627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45959.529510879627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45959.529510879627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45959.529510879627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45959.529510879627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45959.529510879627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45959.529510879627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45959.529510879627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45959.529510879627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45959.529510879627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45959.529510879627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45959.529510879627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45959.529510879627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45959.529510879627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45959.529510879627</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45959.529510879627</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45959.529510879627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04FB23A4-B91F-44F1-AFB3-EDEA0907EF99}"/>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0"/>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134.52967326388898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0.78742754629638512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25711</v>
      </c>
      <c r="E5" s="114"/>
      <c r="F5" s="115"/>
      <c r="G5" s="116">
        <f ca="1">IFERROR(NOW()-F5,"-")</f>
        <v>45959.529510879627</v>
      </c>
      <c r="H5" s="115">
        <v>45959.41710648148</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45959.529510879627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45959.529510879627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45959.529510879627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45959.529510879627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45959.529510879627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45959.529510879627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45959.529510879627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45959.529510879627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45959.529510879627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45959.529510879627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45959.529510879627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45959.529510879627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45959.529510879627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45959.529510879627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45959.529510879627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45959.529510879627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45959.529510879627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45959.529510879627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45959.529510879627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45959.529510879627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45959.529510879627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45959.529510879627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45959.529510879627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45959.529510879627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45959.529510879627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45959.529510879627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45959.529510879627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45959.529510879627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45959.529510879627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45959.529510879627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45959.529510879627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45959.529510879627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45959.529510879627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45959.529510879627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45959.529510879627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45959.529510879627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45959.529510879627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45959.529510879627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45959.529510879627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45959.529510879627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61"/>
      <c r="B46" s="162" t="str">
        <f>IFERROR(VLOOKUP(D46,DB!A:K,11,0),"")</f>
        <v/>
      </c>
      <c r="C46" s="162"/>
      <c r="D46" s="162"/>
      <c r="E46" s="163"/>
      <c r="F46" s="164"/>
      <c r="G46" s="165">
        <f ca="1">IFERROR(NOW()-F46,"-")</f>
        <v>45959.529510879627</v>
      </c>
      <c r="H46" s="164"/>
      <c r="I46" s="162" t="str">
        <f>IFERROR(VLOOKUP(D46,DB!A:F,6,0),"")</f>
        <v/>
      </c>
      <c r="J46" s="162" t="str">
        <f>IFERROR(VLOOKUP(D46,DB!A:G,7,0),"")</f>
        <v/>
      </c>
      <c r="K46" s="166"/>
      <c r="L46" s="162" t="str">
        <f>IFERROR(VLOOKUP(D46,DB!A:I,9,0),"")</f>
        <v/>
      </c>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162"/>
      <c r="BX46" s="162"/>
      <c r="BY46" s="162"/>
      <c r="BZ46" s="162"/>
      <c r="CA46" s="162"/>
      <c r="CB46" s="162"/>
      <c r="CC46" s="162"/>
      <c r="CD46" s="162"/>
      <c r="CE46" s="162"/>
      <c r="CF46" s="162"/>
      <c r="CG46" s="162"/>
      <c r="CH46" s="162"/>
      <c r="CI46" s="162"/>
      <c r="CJ46" s="167"/>
    </row>
    <row r="47" spans="1:88" ht="31.5" customHeight="1">
      <c r="A47" s="113"/>
      <c r="B47" s="18" t="str">
        <f>IFERROR(VLOOKUP(D47,DB!A:K,11,0),"")</f>
        <v/>
      </c>
      <c r="C47" s="18"/>
      <c r="D47" s="18"/>
      <c r="E47" s="114"/>
      <c r="F47" s="115"/>
      <c r="G47" s="116">
        <f ca="1">IFERROR(NOW()-F47,"-")</f>
        <v>45959.529510879627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45959.529510879627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45959.529510879627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45959.529510879627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45959.529510879627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45959.529510879627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45959.529510879627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45959.529510879627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45959.529510879627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45959.529510879627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45959.529510879627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45959.529510879627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45959.529510879627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45959.529510879627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45959.529510879627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45959.529510879627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45959.529510879627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45959.529510879627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45959.529510879627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45959.529510879627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45959.529510879627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45959.529510879627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45959.529510879627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45959.529510879627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45959.529510879627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45959.529510879627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45959.529510879627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45959.529510879627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45959.529510879627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45959.529510879627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45959.529510879627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45959.529510879627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45959.529510879627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45959.529510879627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45959.529510879627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45959.529510879627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45959.529510879627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45959.529510879627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45959.529510879627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45959.529510879627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45959.529510879627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45959.529510879627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45959.529510879627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45959.529510879627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45959.529510879627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45959.529510879627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45959.529510879627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45959.529510879627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45959.529510879627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45959.529510879627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45959.529510879627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45959.529510879627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45959.529510879627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45959.529510879627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45959.529510879627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45959.529510879627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45959.529510879627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45959.529510879627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45959.529510879627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45959.529510879627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45959.529510879627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45959.529510879627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45959.529510879627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45959.529510879627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45959.529510879627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45959.529510879627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45959.529510879627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45959.529510879627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45959.529510879627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45959.529510879627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45959.529510879627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45959.529510879627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45959.529510879627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45959.529510879627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45959.529510879627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45959.529510879627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45959.529510879627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45959.529510879627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45959.529510879627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45959.529510879627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45959.529510879627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45959.529510879627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45959.529510879627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45959.529510879627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45959.529510879627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45959.529510879627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45959.529510879627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45959.529510879627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45959.529510879627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45959.529510879627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45959.529510879627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45959.529510879627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45959.529510879627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45959.529510879627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45959.529510879627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45959.529510879627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45959.529510879627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45959.529510879627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45959.529510879627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45959.529510879627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45959.529510879627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45959.529510879627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45959.529510879627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45959.529510879627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45959.529510879627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45959.529510879627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45959.529510879627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45959.529510879627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45959.529510879627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45959.529510879627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45959.529510879627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45959.529510879627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45959.529510879627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45959.529510879627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45959.529510879627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45959.529510879627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45959.529510879627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45959.529510879627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45959.529510879627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45959.529510879627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45959.529510879627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45959.529510879627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45959.529510879627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45959.529510879627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45959.529510879627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45959.529510879627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45959.529510879627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45959.529510879627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45959.529510879627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45959.529510879627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45959.529510879627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45959.529510879627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45959.529510879627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45959.529510879627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45959.529510879627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45959.529510879627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45959.529510879627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45959.529510879627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45959.529510879627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45959.529510879627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45959.529510879627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45959.529510879627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45959.529510879627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61"/>
      <c r="B190" s="162" t="str">
        <f>IFERROR(VLOOKUP(D190,DB!A:K,11,0),"")</f>
        <v/>
      </c>
      <c r="C190" s="162"/>
      <c r="D190" s="162"/>
      <c r="E190" s="163"/>
      <c r="F190" s="164"/>
      <c r="G190" s="165">
        <f ca="1">IFERROR(NOW()-F190,"-")</f>
        <v>45959.529510879627</v>
      </c>
      <c r="H190" s="164"/>
      <c r="I190" s="162" t="str">
        <f>IFERROR(VLOOKUP(D190,DB!A:F,6,0),"")</f>
        <v/>
      </c>
      <c r="J190" s="162" t="str">
        <f>IFERROR(VLOOKUP(D190,DB!A:G,7,0),"")</f>
        <v/>
      </c>
      <c r="K190" s="166"/>
      <c r="L190" s="162" t="str">
        <f>IFERROR(VLOOKUP(D190,DB!A:I,9,0),"")</f>
        <v/>
      </c>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c r="BQ190" s="162"/>
      <c r="BR190" s="162"/>
      <c r="BS190" s="162"/>
      <c r="BT190" s="162"/>
      <c r="BU190" s="162"/>
      <c r="BV190" s="162"/>
      <c r="BW190" s="162"/>
      <c r="BX190" s="162"/>
      <c r="BY190" s="162"/>
      <c r="BZ190" s="162"/>
      <c r="CA190" s="162"/>
      <c r="CB190" s="162"/>
      <c r="CC190" s="162"/>
      <c r="CD190" s="162"/>
      <c r="CE190" s="162"/>
      <c r="CF190" s="162"/>
      <c r="CG190" s="162"/>
      <c r="CH190" s="162"/>
      <c r="CI190" s="162"/>
      <c r="CJ190" s="167"/>
    </row>
  </sheetData>
  <dataValidations count="2">
    <dataValidation allowBlank="1" showInputMessage="1" showErrorMessage="1" sqref="E1" xr:uid="{4D935161-CDD3-4592-B877-3FB59C99E142}"/>
    <dataValidation type="list" allowBlank="1" showInputMessage="1" showErrorMessage="1" sqref="E3:E19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c r="D2" s="18" t="s">
        <v>19061</v>
      </c>
      <c r="E2" s="18"/>
      <c r="F2" s="20"/>
      <c r="G2" s="21">
        <f t="shared" ref="G2:G63" ca="1" si="0">IFERROR(NOW()-F2,"-")</f>
        <v>45959.52951122685</v>
      </c>
      <c r="H2" s="22">
        <v>45959.464236111111</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45959.52951122685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45959.52951122685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45959.52951122685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45959.52951122685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45959.52951122685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45959.52951122685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45959.52951122685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45959.52951122685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45959.52951122685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45959.52951122685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45959.52951122685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45959.52951122685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45959.52951122685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45959.52951122685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45959.52951122685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45959.52951122685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45959.52951122685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45959.52951122685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45959.52951122685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45959.52951122685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45959.52951122685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45959.52951122685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45959.52951122685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45959.52951122685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45959.52951122685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45959.52951122685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45959.52951122685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45959.52951122685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45959.52951122685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45959.52951122685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45959.52951122685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45959.52951122685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45959.52951122685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45959.52951122685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45959.52951122685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45959.52951122685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45959.52951122685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45959.52951122685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45959.52951122685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45959.52951122685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45959.52951122685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45959.52951122685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45959.52951122685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45959.52951122685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45959.52951122685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45959.52951122685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45959.52951122685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45959.52951122685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45959.52951122685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45959.52951122685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45959.52951122685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45959.52951122685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45959.52951122685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45959.52951122685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45959.52951122685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45959.52951122685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45959.52951122685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45959.52951122685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45959.52951122685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45959.52951122685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45959.52951122685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45959.52951122685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45959.52951122685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45959.52951122685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45959.52951122685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45959.52951122685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45959.52951122685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45959.52951122685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45959.52951122685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45959.52951122685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45959.52951122685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45959.52951122685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45959.52951122685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45959.52951122685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45959.52951122685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45959.52951122685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45959.52951122685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45959.52951122685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45959.52951122685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45959.52951122685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45959.52951122685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45959.52951122685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45959.52951122685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45959.52951122685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45959.52951122685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45959.52951122685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45959.52951122685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45959.52951122685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45959.52951122685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45959.52951122685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45959.52951122685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45959.52951122685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45959.52951122685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45959.52951122685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45959.52951122685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45959.52951122685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45959.52951122685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45959.52951122685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45959.52951122685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45959.52951122685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45959.52951122685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45959.52951122685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45959.52951122685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45959.52951122685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45959.52951122685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45959.52951122685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45959.52951122685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45959.52951122685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45959.52951122685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45959.52951122685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45959.52951122685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45959.52951122685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45959.52951122685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45959.52951122685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45959.52951122685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45959.52951122685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45959.52951122685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45959.52951122685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45959.52951122685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45959.52951122685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45959.52951122685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45959.52951122685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45959.52951122685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45959.52951122685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45959.52951122685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45959.52951122685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45959.52951122685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45959.52951122685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45959.52951122685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45959.52951122685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45959.52951122685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45959.52951122685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45959.52951122685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45959.52951122685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45959.52951122685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45959.52951122685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45959.52951122685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45959.52951122685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45959.52951122685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45959.52951122685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45959.52951122685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45959.52951122685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45959.52951122685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45959.52951122685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45959.52951122685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45959.52951122685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45959.52951122685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45959.52951122685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45959.52951122685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45959.52951122685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45959.52951122685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45959.52951122685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45959.52951122685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45959.52951122685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45959.52951122685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45959.52951122685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45959.52951122685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45959.52951122685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45959.52951122685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45959.52951122685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45959.52951122685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45959.52951122685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45959.52951122685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45959.52951122685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45959.52951122685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45959.52951122685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45959.52951122685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45959.52951122685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45959.52951122685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45959.52951122685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45959.52951122685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45959.52951122685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45959.52951122685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45959.52951122685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45959.52951122685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45959.52951122685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45959.52951122685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45959.52951122685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45959.52951122685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45959.52951122685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45959.52951122685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45959.52951122685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45959.52951122685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45959.52951122685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45959.52951122685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45959.52951122685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45959.52951122685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45959.52951122685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45959.52951122685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45959.52951122685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45959.52951122685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45959.52951122685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45959.52951122685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45959.52951122685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45959.52951122685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45959.52951122685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45959.52951122685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45959.52951122685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45959.52951122685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45959.52951122685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45959.52951122685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45959.52951122685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45959.52951122685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45959.52951122685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45959.52951122685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45959.52951122685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45959.52951122685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45959.52951122685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45959.52951122685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45959.52951122685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45959.52951122685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45959.52951122685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45959.52951122685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45959.52951122685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45959.52951122685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45959.52951122685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45959.52951122685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45959.52951122685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45959.52951122685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45959.52951122685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45959.52951122685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45959.52951122685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45959.52951122685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45959.52951122685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45959.52951122685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45959.52951122685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45959.52951122685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45959.52951122685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45959.52951122685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45959.52951122685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45959.52951122685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45959.52951122685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45959.52951122685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45959.52951122685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45959.52951122685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45959.52951122685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45959.52951122685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45959.52951122685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45959.52951122685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45959.52951122685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45959.52951122685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45959.52951122685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45959.52951122685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45959.52951122685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45959.52951122685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45959.52951122685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45959.52951122685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45959.52951122685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45959.52951122685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45959.52951122685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45959.52951122685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45959.52951122685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45959.52951122685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45959.52951122685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45959.52951122685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45959.52951122685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45959.52951122685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45959.52951122685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45959.52951122685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45959.52951122685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45959.52951122685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45959.52951122685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45959.52951122685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45959.52951122685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45959.52951122685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45959.52951122685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45959.52951122685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45959.52951122685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45959.52951122685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45959.52951122685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45959.52951122685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45959.52951122685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45959.52951122685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45959.52951122685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45959.52951122685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45959.52951122685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45959.52951122685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45959.52951122685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45959.52951122685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45959.52951122685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45959.52951122685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45959.52951122685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45959.52951122685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45959.52951122685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45959.52951122685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45959.52951122685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45959.52951122685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45959.52951122685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45959.52951122685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45959.52951122685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45959.52951122685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45959.52951122685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45959.52951122685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45959.52951122685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45959.52951122685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45959.52951122685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45959.52951122685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45959.52951122685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45959.52951122685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45959.52951122685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45959.52951122685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45959.52951122685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45959.52951122685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45959.52951122685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45959.52951122685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45959.52951122685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45959.52951122685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45959.52951122685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45959.52951122685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45959.52951122685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45959.52951122685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45959.52951122685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45959.52951122685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45959.52951122685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45959.52951122685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45959.52951122685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45959.52951122685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45959.52951122685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45959.52951122685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45959.52951122685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45959.52951122685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45959.52951122685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45959.52951122685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45959.52951122685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45959.52951122685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45959.52951122685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45959.52951122685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45959.52951122685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45959.52951122685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45959.52951122685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45959.52951122685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45959.52951122685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45959.52951122685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45959.52951122685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45959.52951122685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45959.52951122685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45959.52951122685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45959.52951122685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45959.52951122685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45959.52951122685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45959.52951122685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45959.52951122685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45959.52951122685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45959.52951122685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45959.52951122685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45959.52951122685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45959.52951122685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45959.52951122685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45959.52951122685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45959.52951122685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45959.52951122685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45959.52951122685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45959.52951122685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45959.52951122685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45959.52951122685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45959.52951122685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45959.52951122685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45959.52951122685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45959.52951122685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45959.52951122685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45959.52951122685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45959.52951122685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45959.52951122685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45959.52951122685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45959.52951122685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45959.52951122685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45959.52951122685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45959.52951122685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45959.52951122685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45959.52951122685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45959.52951122685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45959.52951122685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45959.52951122685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45959.52951122685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45959.52951122685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45959.52951122685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45959.52951122685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45959.52951122685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45959.52951122685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45959.52951122685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45959.52951122685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45959.52951122685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45959.52951122685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45959.52951122685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45959.52951122685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45959.52951122685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45959.52951122685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45959.52951122685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45959.52951122685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45959.52951122685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45959.52951122685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45959.52951122685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45959.52951122685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45959.52951122685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45959.52951122685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45959.52951122685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45959.52951122685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45959.52951122685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45959.52951122685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45959.52951122685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45959.52951122685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45959.52951122685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45959.52951122685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45959.52951122685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45959.52951122685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45959.52951122685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45959.52951122685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45959.52951122685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45959.52951122685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45959.52951122685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45959.52951122685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45959.52951122685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45959.52951122685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45959.52951122685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45959.52951122685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45959.52951122685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45959.52951122685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45959.52951122685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45959.52951122685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45959.52951122685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45959.52951122685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45959.52951122685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45959.52951122685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45959.52951122685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45959.52951122685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45959.52951122685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45959.52951122685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45959.52951122685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45959.52951122685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45959.52951122685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45959.52951122685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45959.52951122685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45959.52951122685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45959.52951122685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45959.52951122685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45959.52951122685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45959.52951122685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45959.52951122685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45959.52951122685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45959.52951122685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45959.52951122685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45959.52951122685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45959.52951122685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45959.52951122685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45959.52951122685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45959.52951122685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45959.52951122685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45959.52951122685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45959.52951122685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45959.52951122685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45959.52951122685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45959.52951122685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45959.52951122685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45959.52951122685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45959.52951122685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45959.52951122685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45959.52951122685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45959.52951122685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45959.52951122685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45959.52951122685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45959.52951122685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45959.52951122685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45959.52951122685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45959.52951122685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45959.52951122685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45959.52951122685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45959.52951122685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45959.52951122685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45959.52951122685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45959.52951122685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45959.52951122685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45959.52951122685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45959.52951122685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45959.52951122685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45959.52951122685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45959.52951122685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45959.52951122685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45959.52951122685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45959.52951122685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45959.52951122685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45959.52951122685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45959.52951122685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45959.52951122685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45959.52951122685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45959.52951122685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45959.52951122685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45959.52951122685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45959.52951122685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45959.52951122685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45959.52951122685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45959.52951122685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45959.52951122685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45959.52951122685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45959.52951122685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45959.52951122685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45959.52951122685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45959.52951122685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45959.52951122685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45959.52951122685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45959.52951122685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45959.52951122685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45959.52951122685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45959.52951122685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45959.52951122685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45959.52951122685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45959.52951122685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45959.52951122685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45959.52951122685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45959.52951122685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45959.52951122685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45959.52951122685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45959.52951122685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45959.52951122685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45959.52951122685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45959.52951122685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45959.52951122685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45959.52951122685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45959.52951122685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45959.52951122685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45959.52951122685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45959.52951122685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45959.52951122685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45959.52951122685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45959.52951122685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45959.52951122685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45959.52951122685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45959.52951122685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45959.52951122685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45959.52951122685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45959.52951122685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45959.52951122685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45959.52951122685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45959.52951122685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45959.52951122685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45959.52951122685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45959.52951122685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45959.52951122685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45959.52951122685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45959.52951122685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45959.52951122685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45959.52951122685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45959.52951122685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45959.52951122685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45959.52951122685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45959.52951122685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45959.52951122685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45959.52951122685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45959.52951122685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45959.52951122685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45959.52951122685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45959.52951122685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45959.52951122685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45959.52951122685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45959.52951122685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45959.52951122685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45959.52951122685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45959.52951122685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45959.52951122685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45959.52951122685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45959.52951122685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45959.52951122685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45959.52951122685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45959.52951122685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45959.52951122685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45959.52951122685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45959.52951122685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45959.52951122685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45959.52951122685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45959.52951122685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45959.52951122685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45959.52951122685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45959.52951122685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45959.52951122685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45959.52951122685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45959.52951122685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45959.52951122685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45959.52951122685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45959.52951122685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45959.52951122685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45959.52951122685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45959.52951122685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45959.52951122685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45959.52951122685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45959.52951122685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45959.52951122685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45959.52951122685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45959.52951122685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45959.52951122685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45959.52951122685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45959.52951122685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45959.52951122685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45959.52951122685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45959.52951122685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45959.52951122685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45959.52951122685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45959.52951122685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45959.52951122685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45959.52951122685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45959.52951122685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45959.52951122685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45959.52951122685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45959.52951122685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45959.52951122685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45959.52951122685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45959.52951122685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45959.52951122685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45959.52951122685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45959.52951122685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45959.52951122685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45959.52951122685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45959.52951122685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45959.52951122685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45959.52951122685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45959.52951122685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45959.52951122685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45959.52951122685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45959.52951122685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45959.52951122685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45959.52951122685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45959.52951122685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45959.52951122685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45959.52951122685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45959.52951122685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45959.52951122685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45959.52951122685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45959.52951122685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45959.52951122685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45959.52951122685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45959.52951122685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45959.52951122685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45959.52951122685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45959.52951122685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45959.52951122685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45959.52951122685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45959.52951122685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45959.52951122685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45959.52951122685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45959.52951122685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45959.52951122685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45959.52951122685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45959.52951122685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45959.52951122685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45959.52951122685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45959.52951122685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45959.52951122685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45959.52951122685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45959.52951122685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45959.52951122685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45959.52951122685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45959.52951122685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45959.52951122685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45959.52951122685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45959.52951122685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45959.52951122685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45959.52951122685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45959.52951122685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45959.52951122685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45959.52951122685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45959.52951122685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45959.52951122685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45959.52951122685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45959.52951122685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45959.52951122685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45959.52951122685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45959.52951122685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45959.52951122685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45959.52951122685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45959.52951122685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45959.52951122685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45959.52951122685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45959.52951122685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45959.52951122685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45959.52951122685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45959.52951122685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45959.52951122685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45959.52951122685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45959.52951122685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45959.52951122685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45959.52951122685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45959.52951122685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45959.52951122685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45959.52951122685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45959.52951122685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45959.52951122685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45959.52951122685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45959.52951122685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45959.52951122685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45959.52951122685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45959.52951122685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45959.52951122685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45959.52951122685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45959.52951122685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45959.52951122685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45959.52951122685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45959.52951122685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45959.52951122685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45959.52951122685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45959.52951122685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45959.52951122685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45959.52951122685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45959.52951122685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45959.52951122685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45959.52951122685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45959.52951122685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45959.52951122685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45959.52951122685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45959.52951122685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45959.52951122685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45959.52951122685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45959.52951122685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45959.52951122685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45959.52951122685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45959.52951122685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45959.52951122685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45959.52951122685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45959.52951122685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45959.52951122685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45959.52951122685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45959.52951122685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45959.52951122685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45959.52951122685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45959.52951122685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45959.52951122685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45959.52951122685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45959.52951122685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45959.52951122685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45959.52951122685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45959.52951122685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45959.52951122685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45959.52951122685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45959.52951122685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45959.52951122685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45959.52951122685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45959.52951122685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45959.52951122685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45959.52951122685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45959.52951122685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45959.52951122685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45959.52951122685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45959.52951122685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45959.52951122685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45959.52951122685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45959.52951122685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45959.52951122685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45959.52951122685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45959.52951122685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45959.52951122685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45959.52951122685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45959.52951122685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45959.52951122685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45959.52951122685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45959.52951122685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45959.52951122685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45959.52951122685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45959.52951122685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45959.52951122685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45959.52951122685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45959.52951122685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45959.52951122685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45959.52951122685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45959.52951122685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45959.52951122685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45959.52951122685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45959.52951122685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45959.52951122685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45959.52951122685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45959.52951122685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45959.52951122685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45959.52951122685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45959.52951122685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45959.52951122685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45959.52951122685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45959.52951122685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45959.52951122685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45959.52951122685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45959.52951122685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45959.52951122685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45959.52951122685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45959.52951122685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45959.52951122685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45959.52951122685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45959.52951122685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45959.52951122685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45959.52951122685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45959.52951122685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45959.52951122685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45959.52951122685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45959.52951122685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45959.52951122685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45959.52951122685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45959.52951122685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45959.52951122685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45959.52951122685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45959.52951122685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45959.52951122685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45959.52951122685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45959.52951122685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45959.52951122685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45959.52951122685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45959.52951122685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45959.52951122685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45959.52951122685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45959.52951122685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45959.52951122685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45959.52951122685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45959.52951122685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45959.52951122685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45959.52951122685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45959.52951122685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45959.52951122685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45959.52951122685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45959.52951122685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45959.52951122685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45959.52951122685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45959.52951122685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45959.52951122685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45959.52951122685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45959.52951122685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45959.52951122685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45959.52951122685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45959.52951122685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45959.52951122685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45959.52951122685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45959.52951122685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45959.52951122685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45959.52951122685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45959.52951122685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45959.52951122685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45959.52951122685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45959.52951122685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45959.52951122685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45959.52951122685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45959.52951122685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45959.52951122685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45959.52951122685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45959.52951122685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45959.52951122685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45959.52951122685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45959.52951122685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45959.52951122685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45959.52951122685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45959.52951122685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45959.52951122685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45959.52951122685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45959.52951122685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45959.52951122685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45959.52951122685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45959.52951122685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45959.52951122685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45959.52951122685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45959.52951122685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45959.52951122685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45959.52951122685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45959.52951122685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45959.52951122685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45959.52951122685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45959.52951122685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45959.52951122685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45959.52951122685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45959.52951122685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45959.52951122685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45959.52951122685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45959.52951122685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45959.52951122685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45959.52951122685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45959.52951122685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45959.52951122685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45959.52951122685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45959.52951122685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45959.52951122685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45959.52951122685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45959.52951122685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45959.52951122685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45959.52951122685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45959.52951122685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45959.52951122685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45959.52951122685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45959.52951122685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45959.52951122685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45959.52951122685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45959.52951122685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45959.52951122685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45959.52951122685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45959.52951122685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45959.52951122685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45959.52951122685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45959.52951122685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45959.52951122685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45959.52951122685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45959.52951122685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45959.52951122685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45959.52951122685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45959.52951122685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45959.52951122685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45959.52951122685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45959.52951122685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45959.52951122685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45959.52951122685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45959.52951122685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45959.52951122685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45959.52951122685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45959.52951122685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45959.52951122685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45959.52951122685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45959.52951122685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45959.52951122685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45959.52951122685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45959.52951122685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45959.52951122685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45959.52951122685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45959.52951122685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45959.52951122685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45959.52951122685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45959.52951122685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45959.52951122685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45959.52951122685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45959.52951122685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45959.52951122685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45959.52951122685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45959.52951122685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45959.52951122685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45959.52951122685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45959.52951122685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45959.52951122685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45959.52951122685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45959.52951122685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45959.52951122685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45959.52951122685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45959.52951122685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45959.52951122685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45959.52951122685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45959.52951122685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45959.52951122685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45959.52951122685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45959.52951122685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45959.52951122685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45959.52951122685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45959.52951122685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45959.52951122685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45959.52951122685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45959.52951122685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45959.52951122685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45959.52951122685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45959.52951122685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45959.52951122685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45959.52951122685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45959.52951122685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45959.52951122685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45959.52951122685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45959.52951122685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45959.52951122685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45959.52951122685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45959.52951122685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45959.52951122685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45959.52951122685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45959.52951122685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45959.52951122685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45959.52951122685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45959.52951122685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45959.52951122685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45959.52951122685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45959.52951122685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45959.52951122685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45959.52951122685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45959.52951122685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45959.52951122685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45959.52951122685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45959.52951122685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45959.52951122685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45959.52951122685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45959.52951122685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45959.52951122685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45959.52951122685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45959.52951122685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45959.52951122685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45959.52951122685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45959.52951122685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45959.52951122685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45959.52951122685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45959.52951122685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45959.52951122685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45959.52951122685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45959.52951122685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45959.52951122685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45959.52951122685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45959.52951122685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45959.52951122685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45959.52951122685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45959.52951122685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45959.52951122685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45959.52951122685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45959.52951122685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45959.52951122685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45959.52951122685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45959.52951122685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45959.52951122685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45959.52951122685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45959.52951122685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45959.52951122685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45959.52951122685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45959.52951122685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45959.52951122685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45959.52951122685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45959.52951122685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45959.52951122685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45959.52951122685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45959.52951122685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45959.52951122685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45959.52951122685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45959.52951122685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45959.52951122685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45959.52951122685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45959.52951122685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45959.52951122685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45959.52951122685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45959.52951122685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45959.52951122685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45959.52951122685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45959.52951122685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45959.52951122685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45959.52951122685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45959.52951122685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45959.52951122685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45959.52951122685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45959.52951122685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45959.52951122685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45959.52951122685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45959.52951122685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45959.52951122685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45959.52951122685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45959.52951122685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45959.52951122685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45959.52951122685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45959.52951122685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45959.52951122685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45959.52951122685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45959.52951122685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45959.52951122685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45959.52951122685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45959.52951122685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45959.52951122685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45959.52951122685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45959.52951122685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45959.52951122685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45959.52951122685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45959.52951122685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45959.52951122685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45959.52951122685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45959.52951122685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45959.52951122685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45959.52951122685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45959.52951122685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45959.52951122685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45959.52951122685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45959.52951122685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45959.52951122685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45959.52951122685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45959.52951122685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45959.52951122685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45959.52951122685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45959.52951122685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45959.52951122685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45959.52951122685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45959.52951122685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45959.52951122685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45959.52951122685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45959.52951122685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45959.52951122685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45959.52951122685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45959.52951122685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45959.52951122685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45959.52951122685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45959.52951122685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45959.52951122685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45959.52951122685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45959.52951122685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45959.52951122685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45959.52951122685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45959.52951122685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45959.52951122685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45959.52951122685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45959.52951122685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45959.52951122685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45959.52951122685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45959.52951122685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45959.52951122685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45959.52951122685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45959.52951122685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45959.52951122685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45959.52951122685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45959.52951122685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45959.52951122685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45959.52951122685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45959.52951122685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45959.52951122685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45959.52951122685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45959.52951122685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45959.52951122685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45959.52951122685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45959.52951122685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256.04879363425425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45959.52951122685</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2</v>
      </c>
      <c r="D4" s="94" t="s">
        <v>35060</v>
      </c>
      <c r="E4" s="98" t="s">
        <v>39021</v>
      </c>
      <c r="F4" s="123"/>
      <c r="G4" s="124">
        <f ca="1">IFERROR(NOW()-F4,"")</f>
        <v>45959.52951122685</v>
      </c>
      <c r="H4" s="123">
        <v>45959.408807870372</v>
      </c>
      <c r="I4" s="119" t="str">
        <f>IFERROR(VLOOKUP(D4,DB!A:F,6,0),"")</f>
        <v>SCECO</v>
      </c>
      <c r="J4" s="119" t="str">
        <f>IFERROR(VLOOKUP(D4,DB!A:G,7,0),"")</f>
        <v>Vandalized</v>
      </c>
      <c r="K4" s="125" t="s">
        <v>39116</v>
      </c>
      <c r="L4" s="121" t="str">
        <f>IFERROR(VLOOKUP(D4,DB!A:I,9,0),"")</f>
        <v>Latis</v>
      </c>
    </row>
    <row r="5" spans="1:16" ht="15" customHeight="1">
      <c r="A5" s="119" t="s">
        <v>39113</v>
      </c>
      <c r="B5" s="119" t="str">
        <f>IFERROR(VLOOKUP(D5,DB!A:K,11,0),"")</f>
        <v>R4</v>
      </c>
      <c r="C5" s="120">
        <v>1</v>
      </c>
      <c r="D5" s="94" t="s">
        <v>34938</v>
      </c>
      <c r="E5" s="98" t="s">
        <v>39021</v>
      </c>
      <c r="F5" s="123"/>
      <c r="G5" s="124">
        <f ca="1">IFERROR(NOW()-F5,"")</f>
        <v>45959.52951122685</v>
      </c>
      <c r="H5" s="123">
        <v>45959.408807870372</v>
      </c>
      <c r="I5" s="119" t="str">
        <f>IFERROR(VLOOKUP(D5,DB!A:F,6,0),"")</f>
        <v>SCECO</v>
      </c>
      <c r="J5" s="119" t="str">
        <f>IFERROR(VLOOKUP(D5,DB!A:G,7,0),"")</f>
        <v>Vandalized</v>
      </c>
      <c r="K5" s="125" t="s">
        <v>39117</v>
      </c>
      <c r="L5" s="121" t="str">
        <f>IFERROR(VLOOKUP(D5,DB!A:I,9,0),"")</f>
        <v>Latis</v>
      </c>
    </row>
    <row r="6" spans="1:16" ht="15" customHeight="1">
      <c r="A6" s="119" t="s">
        <v>39118</v>
      </c>
      <c r="B6" s="119" t="str">
        <f>IFERROR(VLOOKUP(D6,DB!A:K,11,0),"")</f>
        <v>R4</v>
      </c>
      <c r="C6" s="120">
        <v>1</v>
      </c>
      <c r="D6" s="94" t="s">
        <v>35139</v>
      </c>
      <c r="E6" s="98" t="s">
        <v>39021</v>
      </c>
      <c r="F6" s="123">
        <v>45959.433553240742</v>
      </c>
      <c r="G6" s="124">
        <f ca="1">IFERROR(NOW()-F6,"")</f>
        <v>9.5957986108260229E-2</v>
      </c>
      <c r="H6" s="123">
        <v>45959.428020833337</v>
      </c>
      <c r="I6" s="119" t="str">
        <f>IFERROR(VLOOKUP(D6,DB!A:F,6,0),"")</f>
        <v>SCECO</v>
      </c>
      <c r="J6" s="119" t="str">
        <f>IFERROR(VLOOKUP(D6,DB!A:G,7,0),"")</f>
        <v>Dead</v>
      </c>
      <c r="K6" s="125" t="s">
        <v>39119</v>
      </c>
      <c r="L6" s="121" t="str">
        <f>IFERROR(VLOOKUP(D6,DB!A:I,9,0),"")</f>
        <v>Latis</v>
      </c>
    </row>
    <row r="7" spans="1:16" ht="15" customHeight="1">
      <c r="A7" s="119" t="s">
        <v>39120</v>
      </c>
      <c r="B7" s="119" t="str">
        <f>IFERROR(VLOOKUP(D7,DB!A:K,11,0),"")</f>
        <v>R4</v>
      </c>
      <c r="C7" s="120">
        <v>1</v>
      </c>
      <c r="D7" s="94" t="s">
        <v>36707</v>
      </c>
      <c r="E7" s="98" t="s">
        <v>39021</v>
      </c>
      <c r="F7" s="123">
        <v>45959.47314814815</v>
      </c>
      <c r="G7" s="124">
        <f ca="1">IFERROR(NOW()-F7,"")</f>
        <v>5.6363078700087499E-2</v>
      </c>
      <c r="H7" s="123">
        <v>45959.467523148145</v>
      </c>
      <c r="I7" s="119" t="str">
        <f>IFERROR(VLOOKUP(D7,DB!A:F,6,0),"")</f>
        <v>Generator-SG</v>
      </c>
      <c r="J7" s="119" t="str">
        <f>IFERROR(VLOOKUP(D7,DB!A:G,7,0),"")</f>
        <v>Dead</v>
      </c>
      <c r="K7" s="125" t="s">
        <v>39121</v>
      </c>
      <c r="L7" s="121" t="str">
        <f>IFERROR(VLOOKUP(D7,DB!A:I,9,0),"")</f>
        <v>Latis</v>
      </c>
    </row>
    <row r="8" spans="1:16" ht="15" customHeight="1">
      <c r="A8" s="119"/>
      <c r="B8" s="119" t="str">
        <f>IFERROR(VLOOKUP(D8,DB!A:K,11,0),"")</f>
        <v/>
      </c>
      <c r="C8" s="120"/>
      <c r="D8" s="94"/>
      <c r="E8" s="98"/>
      <c r="F8" s="123"/>
      <c r="G8" s="124">
        <f ca="1">IFERROR(NOW()-F8,"")</f>
        <v>45959.52951122685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45959.52951122685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45959.52951122685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45959.52951122685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45959.52951122685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45959.52951122685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45959.52951122685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45959.52951122685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45959.52951122685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45959.52951122685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45959.52951122685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45959.52951122685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45959.52951122685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45959.52951122685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45959.52951122685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45959.52951122685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45959.52951122685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45959.52951122685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45959.52951122685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45959.52951122685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45959.52951122685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45959.52951122685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45959.52951122685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45959.52951122685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45959.52951122685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45959.52951122685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45959.52951122685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45959.52951122685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45959.52951122685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45959.52951122685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45959.52951122685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45959.52951122685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45959.52951122685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45959.52951122685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45959.52951122685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45959.52951122685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45959.52951122685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45959.52951122685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45959.52951122685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45959.52951122685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45959.52951122685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45959.52951122685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45959.52951122685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45959.52951122685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45959.52951122685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45959.52951122685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45959.52951122685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45959.52951122685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45959.52951122685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45959.52951122685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45959.52951122685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45959.52951122685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45959.52951122685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45959.52951122685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45959.52951122685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45959.52951122685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45959.52951122685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45959.52951122685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45959.52951122685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45959.52951122685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45959.52951122685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45959.52951122685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45959.52951122685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45959.52951122685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45959.52951122685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45959.52951122685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45959.52951122685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45959.52951122685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45959.52951122685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45959.52951122685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45959.52951122685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45959.52951122685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45959.52951122685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45959.52951122685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45959.52951122685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45959.52951122685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45959.52951122685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45959.52951122685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45959.52951122685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45959.52951122685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45959.52951122685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45959.52951122685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45959.52951122685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45959.52951122685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45959.52951122685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45959.52951122685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45959.52951122685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45959.52951122685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45959.52951122685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45959.52951122685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45959.52951122685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45959.52951122685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45959.52951122685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45959.52951122685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45959.52951122685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45959.52951122685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45959.52951122685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45959.52951122685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45959.52951122685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45959.52951122685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45959.52951122685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45959.52951122685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45959.52951122685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45959.52951122685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45959.52951122685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45959.52951122685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45959.52951122685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45959.52951122685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45959.52951122685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45959.52951122685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45959.52951122685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45959.52951122685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45959.52951122685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45959.52951122685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45959.52951122685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45959.52951122685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45959.52951122685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45959.52951122685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45959.52951122685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45959.52951122685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45959.52951122685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45959.52951122685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45959.52951122685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45959.52951122685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45959.52951122685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45959.52951122685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45959.52951122685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45959.52951122685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45959.52951122685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45959.52951122685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45959.52951122685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45959.52951122685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45959.52951122685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45959.52951122685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45959.52951122685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45959.52951122685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45959.52951122685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45959.52951122685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45959.52951122685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45959.52951122685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45959.52951122685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45959.52951122685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45959.52951122685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45959.52951122685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45959.52951122685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45959.52951122685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45959.52951122685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45959.52951122685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45959.52951122685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45959.52951122685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45959.52951122685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45959.52951122685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45959.52951122685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45959.52951122685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45959.52951122685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45959.52951122685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45959.52951122685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45959.52951122685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45959.52951122685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45959.52951122685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45959.52951122685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45959.52951122685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45959.52951122685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45959.52951122685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45959.52951122685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45959.52951122685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45959.52951122685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45959.52951122685</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45959.52951122685</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67.697451041662134</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33.340633912033809</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10.868400115738041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45959.52951122685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45959.52951122685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45959.52951122685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45959.52951122685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45959.52951122685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45959.52951122685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45959.52951122685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45959.52951122685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45959.52951122685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45959.52951122685</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45959.52951122685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45959.52951122685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45959.52951122685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45959.52951122685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45959.52951122685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45959.52951122685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45959.52951122685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45959.52951122685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45959.52951122685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45959.52951122685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45959.52951122685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45959.52951122685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45959.52951122685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45959.52951122685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45959.52951122685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45959.52951122685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45959.52951122685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45959.52951122685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45959.52951122685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45959.52951122685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45959.52951122685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45959.52951122685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45959.52951122685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45959.52951122685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45959.52951122685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45959.52951122685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45959.52951122685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45959.52951122685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45959.52951122685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45959.52951122685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45959.52951122685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45959.52951122685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45959.52951122685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45959.52951122685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45959.52951122685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45959.52951122685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45959.52951122685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45959.52951122685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45959.52951122685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45959.52951122685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45959.52951122685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45959.52951122685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45959.52951122685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45959.52951122685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45959.52951122685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45959.52951122685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45959.52951122685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45959.52951122685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45959.52951122685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45959.52951122685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45959.52951122685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45959.52951122685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45959.52951122685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45959.52951122685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45959.52951122685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45959.52951122685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45959.52951122685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45959.52951122685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45959.52951122685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45959.52951122685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45959.52951122685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45959.52951122685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45959.52951122685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45959.52951122685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45959.52951122685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45959.52951122685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45959.52951122685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45959.52951122685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45959.52951122685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45959.52951122685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45959.52951122685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45959.52951122685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45959.52951122685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45959.52951122685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45959.52951122685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45959.52951122685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45959.52951122685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45959.52951122685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45959.52951122685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45959.52951122685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45959.52951122685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45959.52951122685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45959.52951122685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45959.52951122685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45959.52951122685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45959.52951122685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45959.52951122685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45959.52951122685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45959.52951122685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45959.52951122685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45959.52951122685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45959.52951122685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45959.52951122685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45959.52951122685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45959.52951122685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45959.52951122685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45959.52951122685</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45959.52951122685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45959.52951122685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45959.52951122685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45959.52951122685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45959.52951122685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45959.52951122685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45959.52951122685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45959.52951122685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45959.52951122685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45959.52951122685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45959.52951122685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45959.52951122685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45959.52951122685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45959.52951122685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45959.52951122685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45959.52951122685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45959.52951122685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45959.52951122685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45959.52951122685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45959.52951122685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45959.52951122685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45959.52951122685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45959.52951122685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45959.52951122685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45959.52951122685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45959.52951122685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45959.52951122685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45959.52951122685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45959.52951122685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45959.52951122685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45959.52951122685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45959.52951122685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45959.52951122685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45959.52951122685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45959.52951122685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45959.52951122685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45959.52951122685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45959.52951122685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45959.52951122685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45959.52951122685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45959.52951122685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45959.52951122685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45959.52951122685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45959.52951122685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45959.52951122685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45959.52951122685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45959.52951122685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45959.52951122685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45959.52951122685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45959.52951122685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45959.52951122685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45959.52951122685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45959.52951122685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45959.52951122685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45959.52951122685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45959.52951122685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45959.52951122685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45959.52951122685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45959.52951122685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45959.52951122685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45959.52951122685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45959.52951122685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45959.52951122685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45959.52951122685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45959.52951122685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45959.52951122685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45959.52951122685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45959.52951122685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45959.52951122685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45959.52951122685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45959.52951122685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45959.52951122685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45959.52951122685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45959.52951122685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45959.52951122685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45959.52951122685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45959.52951122685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45959.52951122685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45959.52951122685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45959.52951122685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45959.52951122685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45959.52951122685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45959.52951122685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45959.52951122685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45959.52951122685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45959.52951122685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45959.52951122685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45959.52951122685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45959.52951122685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45959.52951122685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45959.52951122685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45959.52951122685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45959.52951122685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45959.52951122685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45959.52951122685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45959.52951122685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45959.52951122685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45959.52951122685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45959.52951122685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45959.52951122685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45959.52951122685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45959.52951122685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45959.52951122685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45959.52951122685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45959.52951122685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45959.52951122685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45959.52951122685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45959.52951122685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45959.52951122685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45959.52951122685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45959.52951122685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45959.52951122685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45959.52951122685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45959.52951122685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45959.52951122685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45959.52951122685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45959.52951122685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45959.52951122685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45959.52951122685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45959.52951122685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45959.52951122685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45959.52951122685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45959.52951122685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45959.52951122685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45959.52951122685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45959.52951122685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45959.52951122685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45959.52951122685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45959.52951122685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45959.52951122685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45959.52951122685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45959.52951122685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45959.52951122685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45959.52951122685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45959.52951122685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45959.52951122685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45959.52951122685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45959.52951122685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45959.52951122685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45959.52951122685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45959.52951122685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45959.52951122685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45959.52951122685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45959.52951122685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45959.52951122685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45959.52951122685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45959.52951122685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45959.52951122685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45959.52951122685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45959.52951122685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45959.52951122685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45959.52951122685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45959.52951122685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45959.52951122685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45959.52951122685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45959.52951122685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45959.52951122685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45959.52951122685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45959.52951122685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45959.52951122685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45959.52951122685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45959.52951122685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45959.52951122685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45959.52951122685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45959.52951122685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45959.52951122685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45959.52951122685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45959.52951122685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45959.52951122685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45959.52951122685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45959.52951122685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45959.52951122685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45959.52951122685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45959.52951122685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45959.52951122685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45959.52951122685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45959.52951122685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45959.52951122685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45959.52951122685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45959.52951122685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45959.52951122685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45959.52951122685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45959.52951122685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45959.52951122685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45959.52951122685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45959.52951122685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45959.52951122685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45959.52951122685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45959.52951122685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45959.52951122685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45959.52951122685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45959.52951122685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45959.52951122685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45959.52951122685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45959.52951122685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45959.52951122685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45959.52951122685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45959.52951122685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45959.52951122685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45959.52951122685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45959.52951122685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45959.52951122685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45959.52951122685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45959.52951122685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45959.52951122685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45959.52951122685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45959.52951122685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45959.52951122685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45959.52951122685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45959.52951122685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45959.52951122685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45959.52951122685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45959.52951122685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45959.52951122685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45959.52951122685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45959.52951122685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45959.52951122685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45959.52951122685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45959.52951122685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45959.52951122685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45959.52951122685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45959.52951122685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45959.52951122685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45959.52951122685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45959.52951122685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45959.52951122685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45959.52951122685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45959.52951122685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45959.52951122685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45959.52951122685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45959.52951122685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45959.52951122685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45959.52951122685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45959.52951122685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45959.52951122685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45959.52951122685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45959.52951122685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45959.52951122685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45959.52951122685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45959.52951122685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45959.52951122685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45959.52951122685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45959.52951122685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45959.52951122685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45959.52951122685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45959.52951122685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45959.52951122685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45959.52951122685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45959.52951122685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45959.52951122685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45959.52951122685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45959.52951122685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45959.52951122685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45959.52951122685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45959.52951122685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45959.52951122685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45959.52951122685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45959.52951122685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45959.52951122685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45959.52951122685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45959.52951122685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45959.52951122685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45959.52951122685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45959.52951122685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45959.52951122685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45959.52951122685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45959.52951122685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45959.52951122685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45959.52951122685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45959.52951122685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45959.52951122685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45959.52951122685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45959.52951122685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45959.52951122685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45959.52951122685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45959.52951122685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45959.52951122685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45959.52951122685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45959.52951122685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45959.52951122685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45959.52951122685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45959.52951122685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45959.52951122685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45959.52951122685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45959.52951122685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45959.52951122685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45959.52951122685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45959.52951122685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45959.52951122685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45959.52951122685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45959.52951122685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45959.52951122685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45959.52951122685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45959.52951122685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45959.52951122685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45959.52951122685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45959.52951122685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45959.52951122685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45959.52951122685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45959.52951122685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45959.52951122685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45959.52951122685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45959.52951122685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45959.52951122685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45959.52951122685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45959.52951122685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45959.52951122685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45959.52951122685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45959.52951122685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45959.52951122685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45959.52951122685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45959.52951122685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45959.52951122685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45959.52951122685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45959.52951122685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45959.52951122685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45959.52951122685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45959.52951122685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45959.52951122685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45959.52951122685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45959.52951122685</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7" sqref="A4:X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1</v>
      </c>
      <c r="D2" s="103" t="s">
        <v>37504</v>
      </c>
      <c r="E2" s="106" t="s">
        <v>39021</v>
      </c>
      <c r="F2" s="170">
        <v>45959.449525462966</v>
      </c>
      <c r="G2" s="77">
        <f ca="1">IFERROR(NOW()-F2,"-")</f>
        <v>7.9985763884906191E-2</v>
      </c>
      <c r="H2" s="107">
        <v>45959.443981481483</v>
      </c>
      <c r="I2" s="103" t="str">
        <f>IFERROR(VLOOKUP(D2,DB!A:F,6,0),"")</f>
        <v>SCECO</v>
      </c>
      <c r="J2" s="102" t="str">
        <f>IFERROR(VLOOKUP(D2,DB!A:G,7,0),"")</f>
        <v>Dead</v>
      </c>
      <c r="K2" s="108" t="s">
        <v>39129</v>
      </c>
      <c r="L2" s="109" t="str">
        <f>IFERROR(VLOOKUP(D2,DB!A:I,9,0),"")</f>
        <v>Latis</v>
      </c>
    </row>
    <row r="3" spans="1:16383" ht="31.5" customHeight="1">
      <c r="A3" s="104" t="s">
        <v>39130</v>
      </c>
      <c r="B3" s="103" t="str">
        <f>IFERROR(VLOOKUP(D3,DB!A:K,11,0),"")</f>
        <v>R6</v>
      </c>
      <c r="C3" s="105">
        <v>1</v>
      </c>
      <c r="D3" s="103" t="s">
        <v>37470</v>
      </c>
      <c r="E3" s="106" t="s">
        <v>39021</v>
      </c>
      <c r="F3" s="107">
        <v>45959.404178240744</v>
      </c>
      <c r="G3" s="77">
        <f ca="1">IFERROR(NOW()-F3,"-")</f>
        <v>0.125332986106514</v>
      </c>
      <c r="H3" s="107">
        <v>45959.404178240744</v>
      </c>
      <c r="I3" s="103" t="str">
        <f>IFERROR(VLOOKUP(D3,DB!A:F,6,0),"")</f>
        <v>Generator-SG</v>
      </c>
      <c r="J3" s="102" t="str">
        <f>IFERROR(VLOOKUP(D3,DB!A:G,7,0),"")</f>
        <v>Vandalized</v>
      </c>
      <c r="K3" s="108" t="s">
        <v>39131</v>
      </c>
      <c r="L3" s="109" t="str">
        <f>IFERROR(VLOOKUP(D3,DB!A:I,9,0),"")</f>
        <v>Latis</v>
      </c>
    </row>
    <row r="4" spans="1:16383" ht="31.5" customHeight="1">
      <c r="A4" s="104"/>
      <c r="B4" s="103" t="str">
        <f>IFERROR(VLOOKUP(D4,DB!A:K,11,0),"")</f>
        <v>R6</v>
      </c>
      <c r="C4" s="105"/>
      <c r="D4" s="171" t="s">
        <v>34050</v>
      </c>
      <c r="E4" s="106"/>
      <c r="F4" s="107"/>
      <c r="G4" s="77">
        <f ca="1">IFERROR(NOW()-F4,"-")</f>
        <v>45959.52951122685</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03"/>
      <c r="E5" s="106"/>
      <c r="F5" s="107"/>
      <c r="G5" s="77">
        <f ca="1">IFERROR(NOW()-F5,"-")</f>
        <v>45959.52951122685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45959.52951122685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45959.52951122685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45959.52951122685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45959.52951122685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45959.52951122685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45959.52951122685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45959.52951122685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45959.52951122685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45959.52951122685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45959.52951122685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45959.52951122685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45959.52951122685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45959.52951122685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45959.52951122685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45959.52951122685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45959.52951122685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45959.52951122685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45959.52951122685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45959.52951122685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45959.52951122685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45959.52951122685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45959.52951122685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45959.52951122685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45959.52951122685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45959.52951122685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45959.52951122685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45959.52951122685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45959.52951122685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45959.52951122685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45959.52951122685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45959.52951122685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45959.52951122685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45959.52951122685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45959.52951122685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45959.52951122685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45959.52951122685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45959.52951122685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45959.52951122685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45959.52951122685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45959.52951122685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45959.52951122685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45959.52951122685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45959.52951122685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45959.52951122685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45959.52951122685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45959.52951122685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45959.52951122685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45959.52951122685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45959.52951122685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45959.52951122685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45959.52951122685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45959.52951122685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45959.52951122685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45959.52951122685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45959.52951122685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45959.52951122685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45959.52951122685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45959.52951122685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45959.52951122685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45959.52951122685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45959.52951122685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45959.52951122685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45959.52951122685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45959.52951122685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45959.52951122685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45959.52951122685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45959.52951122685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45959.52951122685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45959.52951122685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45959.52951122685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45959.52951122685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45959.52951122685</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2025-10-29T09:42:29Z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