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3" documentId="120_S{2AC9BD13-BADA-5192-A53E-5A8FF88502F6}" xr6:coauthVersionLast="47" xr6:coauthVersionMax="47" xr10:uidLastSave="{933F1B12-ED86-419A-BF42-C55F3DD40DB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G4" i="4"/>
  <c r="G5"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3" i="4"/>
  <c r="G3" i="4"/>
  <c r="I3" i="4"/>
  <c r="J3" i="4"/>
  <c r="L3"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<sst xmlns="http://schemas.openxmlformats.org/spreadsheetml/2006/main" count="180273" uniqueCount="39119">
  <si>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</si>
  <si>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</si>
  <si>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</si>
  <si>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</si>
  <si>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</si>
  <si>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</si>
  <si>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</si>
  <si>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</si>
  <si>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</si>
  <si>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</si>
  <si>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</si>
  <si>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</si>
  <si>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</si>
  <si>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</si>
  <si>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</si>
  <si>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</si>
  <si>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</si>
  <si>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</si>
  <si>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</si>
  <si>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</si>
  <si>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</si>
  <si>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</si>
  <si>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</si>
  <si>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</si>
  <si>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</si>
  <si>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</si>
  <si>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</si>
  <si>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</si>
  <si>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</si>
  <si>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</si>
  <si>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</si>
  <si>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</si>
  <si>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</si>
  <si>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</si>
  <si>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</si>
  <si>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</si>
  <si>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</si>
  <si>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</si>
  <si>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</si>
  <si>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</si>
  <si>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</si>
  <si>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</si>
  <si>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</si>
  <si>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</si>
  <si>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</si>
  <si>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</si>
  <si>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</si>
  <si>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</si>
  <si>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</si>
  <si>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</si>
  <si>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</si>
  <si>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</si>
  <si>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</si>
  <si>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</si>
  <si>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</si>
  <si>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</si>
  <si>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</si>
  <si>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</si>
  <si>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</si>
  <si>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</si>
  <si>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</si>
  <si>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</si>
  <si>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</si>
  <si>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</si>
  <si>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</si>
  <si>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</si>
  <si>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</si>
  <si>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</si>
  <si>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</si>
  <si>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</si>
  <si>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</si>
  <si>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</si>
  <si>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</si>
  <si>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</si>
  <si>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</si>
  <si>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</si>
  <si>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</si>
  <si>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</si>
  <si>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</si>
  <si>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</si>
  <si>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</si>
  <si>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</si>
  <si>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</si>
  <si>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</si>
  <si>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</si>
  <si>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</si>
  <si>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</si>
  <si>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</si>
  <si>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</si>
  <si>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</si>
  <si>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</si>
  <si>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</si>
  <si>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</si>
  <si>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</si>
  <si>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</si>
  <si>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</si>
  <si>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</si>
  <si>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</si>
  <si>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</si>
  <si>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</si>
  <si>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</si>
  <si>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</si>
  <si>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</si>
  <si>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</si>
  <si>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</si>
  <si>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</si>
  <si>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</si>
  <si>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</si>
  <si>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</si>
  <si>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</si>
  <si>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</si>
  <si>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</si>
  <si>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</si>
  <si>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</si>
  <si>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</si>
  <si>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</si>
  <si>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</si>
  <si>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</si>
  <si>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</si>
  <si>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</si>
  <si>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</si>
  <si>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</si>
  <si>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</si>
  <si>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</si>
  <si>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</si>
  <si>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</si>
  <si>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</si>
  <si>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</si>
  <si>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</si>
  <si>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</si>
  <si>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</si>
  <si>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</si>
  <si>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</si>
  <si>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</si>
  <si>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</si>
  <si>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</si>
  <si>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</si>
  <si>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</si>
  <si>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</si>
  <si>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</si>
  <si>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</si>
  <si>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</si>
  <si>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</si>
  <si>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</si>
  <si>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</si>
  <si>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</si>
  <si>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</si>
  <si>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</si>
  <si>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</si>
  <si>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</si>
  <si>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</si>
  <si>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</si>
  <si>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</si>
  <si>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</si>
  <si>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</si>
  <si>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</si>
  <si>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</si>
  <si>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</si>
  <si>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</si>
  <si>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</si>
  <si>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</si>
  <si>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</si>
  <si>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</si>
  <si>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</si>
  <si>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</si>
  <si>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</si>
  <si>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</si>
  <si>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</si>
  <si>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</si>
  <si>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</si>
  <si>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</si>
  <si>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</si>
  <si>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</si>
  <si>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</si>
  <si>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</si>
  <si>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</si>
  <si>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</si>
  <si>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</si>
  <si>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</si>
  <si>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</si>
  <si>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</si>
  <si>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</si>
  <si>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</si>
  <si>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</si>
  <si>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</si>
  <si>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</si>
  <si>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</si>
  <si>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</si>
  <si>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</si>
  <si>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</si>
  <si>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</si>
  <si>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</si>
  <si>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</si>
  <si>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</si>
  <si>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</si>
  <si>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</si>
  <si>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</si>
  <si>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</si>
  <si>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</si>
  <si>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</si>
  <si>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</si>
  <si>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</si>
  <si>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</si>
  <si>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</si>
  <si>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</si>
  <si>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</si>
  <si>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</si>
  <si>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</si>
  <si>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</si>
  <si>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</si>
  <si>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</si>
  <si>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</si>
  <si>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</si>
  <si>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</si>
  <si>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</si>
  <si>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</si>
  <si>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</si>
  <si>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</si>
  <si>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</si>
  <si>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</si>
  <si>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</si>
  <si>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</si>
  <si>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</si>
  <si>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</si>
  <si>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</si>
  <si>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</si>
  <si>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</si>
  <si>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</si>
  <si>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</si>
  <si>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</si>
  <si>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</si>
  <si>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</si>
  <si>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</si>
  <si>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</si>
  <si>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</si>
  <si>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</si>
  <si>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</si>
  <si>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</si>
  <si>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</si>
  <si>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</si>
  <si>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</si>
  <si>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</si>
  <si>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</si>
  <si>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</si>
  <si>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</si>
  <si>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</si>
  <si>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</si>
  <si>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</si>
  <si>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</si>
  <si>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</si>
  <si>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</si>
  <si>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</si>
  <si>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</si>
  <si>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</si>
  <si>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</si>
  <si>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</si>
  <si>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</si>
  <si>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</si>
  <si>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</si>
  <si>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</si>
  <si>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</si>
  <si>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</si>
  <si>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</si>
  <si>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</si>
  <si>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</si>
  <si>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</si>
  <si>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</si>
  <si>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</si>
  <si>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</si>
  <si>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</si>
  <si>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</si>
  <si>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</si>
  <si>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</si>
  <si>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</si>
  <si>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</si>
  <si>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</si>
  <si>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</si>
  <si>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</si>
  <si>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</si>
  <si>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</si>
  <si>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</si>
  <si>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</si>
  <si>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</si>
  <si>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</si>
  <si>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</si>
  <si>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</si>
  <si>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</si>
  <si>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</si>
  <si>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</si>
  <si>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</si>
  <si>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</si>
  <si>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</si>
  <si>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</si>
  <si>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</si>
  <si>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</si>
  <si>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</si>
  <si>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</si>
  <si>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</si>
  <si>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</si>
  <si>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</si>
  <si>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</si>
  <si>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</si>
  <si>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</si>
  <si>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</si>
  <si>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</si>
  <si>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</si>
  <si>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</si>
  <si>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</si>
  <si>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</si>
  <si>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</si>
  <si>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</si>
  <si>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</si>
  <si>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</si>
  <si>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</si>
  <si>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</si>
  <si>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</si>
  <si>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</si>
  <si>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</si>
  <si>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</si>
  <si>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</si>
  <si>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</si>
  <si>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</si>
  <si>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</si>
  <si>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</si>
  <si>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</si>
  <si>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</si>
  <si>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</si>
  <si>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</si>
  <si>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</si>
  <si>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</si>
  <si>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</si>
  <si>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</si>
  <si>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</si>
  <si>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</si>
  <si>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</si>
  <si>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</si>
  <si>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</si>
  <si>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</si>
  <si>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</si>
  <si>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</si>
  <si>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</si>
  <si>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</si>
  <si>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</si>
  <si>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</si>
  <si>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</si>
  <si>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</si>
  <si>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</si>
  <si>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</si>
  <si>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</si>
  <si>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</si>
  <si>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</si>
  <si>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</si>
  <si>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</si>
  <si>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</si>
  <si>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</si>
  <si>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</si>
  <si>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</si>
  <si>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</si>
  <si>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</si>
  <si>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</si>
  <si>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</si>
  <si>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</si>
  <si>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</si>
  <si>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</si>
  <si>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</si>
  <si>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</si>
  <si>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</si>
  <si>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</si>
  <si>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</si>
  <si>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</si>
  <si>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</si>
  <si>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</si>
  <si>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</si>
  <si>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</si>
  <si>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</si>
  <si>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</si>
  <si>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</si>
  <si>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</si>
  <si>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</si>
  <si>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</si>
  <si>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</si>
  <si>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</si>
  <si>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</si>
  <si>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</si>
  <si>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</si>
  <si>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</si>
  <si>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</si>
  <si>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</si>
  <si>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</si>
  <si>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</si>
  <si>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</si>
  <si>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</si>
  <si>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</si>
  <si>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</si>
  <si>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</si>
  <si>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</si>
  <si>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</si>
  <si>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</si>
  <si>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</si>
  <si>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</si>
  <si>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</si>
  <si>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</si>
  <si>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</si>
  <si>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</si>
  <si>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</si>
  <si>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</si>
  <si>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</si>
  <si>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</si>
  <si>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</si>
  <si>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</si>
  <si>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</si>
  <si>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</si>
  <si>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</si>
  <si>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</si>
  <si>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</si>
  <si>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</si>
  <si>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</si>
  <si>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</si>
  <si>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</si>
  <si>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</si>
  <si>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</si>
  <si>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</si>
  <si>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</si>
  <si>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</si>
  <si>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</si>
  <si>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</si>
  <si>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</si>
  <si>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</si>
  <si>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</si>
  <si>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</si>
  <si>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</si>
  <si>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</si>
  <si>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</si>
  <si>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</si>
  <si>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</si>
  <si>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</si>
  <si>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</si>
  <si>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</si>
  <si>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</si>
  <si>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</si>
  <si>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</si>
  <si>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</si>
  <si>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</si>
  <si>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</si>
  <si>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</si>
  <si>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</si>
  <si>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</si>
  <si>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</si>
  <si>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</si>
  <si>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</si>
  <si>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</si>
  <si>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</si>
  <si>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</si>
  <si>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</si>
  <si>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</si>
  <si>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</si>
  <si>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</si>
  <si>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</si>
  <si>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</si>
  <si>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</si>
  <si>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</si>
  <si>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</si>
  <si>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</si>
  <si>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</si>
  <si>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</si>
  <si>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</si>
  <si>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</si>
  <si>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</si>
  <si>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</si>
  <si>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</si>
  <si>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</si>
  <si>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</si>
  <si>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</si>
  <si>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</si>
  <si>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</si>
  <si>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</si>
  <si>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</si>
  <si>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</si>
  <si>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</si>
  <si>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</si>
  <si>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</si>
  <si>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</si>
  <si>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</si>
  <si>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</si>
  <si>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</si>
  <si>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</si>
  <si>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</si>
  <si>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</si>
  <si>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</si>
  <si>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</si>
  <si>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</si>
  <si>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</si>
  <si>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</si>
  <si>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</si>
  <si>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</si>
  <si>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</si>
  <si>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</si>
  <si>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</si>
  <si>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</si>
  <si>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</si>
  <si>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</si>
  <si>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</si>
  <si>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</si>
  <si>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</si>
  <si>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</si>
  <si>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</si>
  <si>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</si>
  <si>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</si>
  <si>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</si>
  <si>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</si>
  <si>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</si>
  <si>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</si>
  <si>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</si>
  <si>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</si>
  <si>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</si>
  <si>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</si>
  <si>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</si>
  <si>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</si>
  <si>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</si>
  <si>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</si>
  <si>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</si>
  <si>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</si>
  <si>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</si>
  <si>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</si>
  <si>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</si>
  <si>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</si>
  <si>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</si>
  <si>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</si>
  <si>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</si>
  <si>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</si>
  <si>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</si>
  <si>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</si>
  <si>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</si>
  <si>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</si>
  <si>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</si>
  <si>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</si>
  <si>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</si>
  <si>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</si>
  <si>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</si>
  <si>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</si>
  <si>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</si>
  <si>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</si>
  <si>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</si>
  <si>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</si>
  <si>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</si>
  <si>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</si>
  <si>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</si>
  <si>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</si>
  <si>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</si>
  <si>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</si>
  <si>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</si>
  <si>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</si>
  <si>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</si>
  <si>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</si>
  <si>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</si>
  <si>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</si>
  <si>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</si>
  <si>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</si>
  <si>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</si>
  <si>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</si>
  <si>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</si>
  <si>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</si>
  <si>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</si>
  <si>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</si>
  <si>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</si>
  <si>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</si>
  <si>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</si>
  <si>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</si>
  <si>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</si>
  <si>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</si>
  <si>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</si>
  <si>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</si>
  <si>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</si>
  <si>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</si>
  <si>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</si>
  <si>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</si>
  <si>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</si>
  <si>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</si>
  <si>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</si>
  <si>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</si>
  <si>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</si>
  <si>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</si>
  <si>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</si>
  <si>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</si>
  <si>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</si>
  <si>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</si>
  <si>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</si>
  <si>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</si>
  <si>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</si>
  <si>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</si>
  <si>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</si>
  <si>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</si>
  <si>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</si>
  <si>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</si>
  <si>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</si>
  <si>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</si>
  <si>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</si>
  <si>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</si>
  <si>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</si>
  <si>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</si>
  <si>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</si>
  <si>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</si>
  <si>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</si>
  <si>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</si>
  <si>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</si>
  <si>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</si>
  <si>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</si>
  <si>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</si>
  <si>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</si>
  <si>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</si>
  <si>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</si>
  <si>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</si>
  <si>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</si>
  <si>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</si>
  <si>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</si>
  <si>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</si>
  <si>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</si>
  <si>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</si>
  <si>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</si>
  <si>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</si>
  <si>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</si>
  <si>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</si>
  <si>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</si>
  <si>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</si>
  <si>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</si>
  <si>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</si>
  <si>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</si>
  <si>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</si>
  <si>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</si>
  <si>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</si>
  <si>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</si>
  <si>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</si>
  <si>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</si>
  <si>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</si>
  <si>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</si>
  <si>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</si>
  <si>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</si>
  <si>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</si>
  <si>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</si>
  <si>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</si>
  <si>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</si>
  <si>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</si>
  <si>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</si>
  <si>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</si>
  <si>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</si>
  <si>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</si>
  <si>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</si>
  <si>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</si>
  <si>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</si>
  <si>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</si>
  <si>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</si>
  <si>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</si>
  <si>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</si>
  <si>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</si>
  <si>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</si>
  <si>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</si>
  <si>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</si>
  <si>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</si>
  <si>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</si>
  <si>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</si>
  <si>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</si>
  <si>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</si>
  <si>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</si>
  <si>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</si>
  <si>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</si>
  <si>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</si>
  <si>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</si>
  <si>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</si>
  <si>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</si>
  <si>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</si>
  <si>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</si>
  <si>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</si>
  <si>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</si>
  <si>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</si>
  <si>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</si>
  <si>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</si>
  <si>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</si>
  <si>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</si>
  <si>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</si>
  <si>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</si>
  <si>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</si>
  <si>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</si>
  <si>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</si>
  <si>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</si>
  <si>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</si>
  <si>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</si>
  <si>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</si>
  <si>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</si>
  <si>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</si>
  <si>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</si>
  <si>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</si>
  <si>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</si>
  <si>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</si>
  <si>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</si>
  <si>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</si>
  <si>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</si>
  <si>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</si>
  <si>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</si>
  <si>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</si>
  <si>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</si>
  <si>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</si>
  <si>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</si>
  <si>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</si>
  <si>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</si>
  <si>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</si>
  <si>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</si>
  <si>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</si>
  <si>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</si>
  <si>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</si>
  <si>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</si>
  <si>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</si>
  <si>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</si>
  <si>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</si>
  <si>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</si>
  <si>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</si>
  <si>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</si>
  <si>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</si>
  <si>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</si>
  <si>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</si>
  <si>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</si>
  <si>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</si>
  <si>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</si>
  <si>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</si>
  <si>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</si>
  <si>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</si>
  <si>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</si>
  <si>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</si>
  <si>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</si>
  <si>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</si>
  <si>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</si>
  <si>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</si>
  <si>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</si>
  <si>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</si>
  <si>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</si>
  <si>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</si>
  <si>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</si>
  <si>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</si>
  <si>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</si>
  <si>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</si>
  <si>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</si>
  <si>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</si>
  <si>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</si>
  <si>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</si>
  <si>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</si>
  <si>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</si>
  <si>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</si>
  <si>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</si>
  <si>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</si>
  <si>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</si>
  <si>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</si>
  <si>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</si>
  <si>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</si>
  <si>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</si>
  <si>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</si>
  <si>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</si>
  <si>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</si>
  <si>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</si>
  <si>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</si>
  <si>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</si>
  <si>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</si>
  <si>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</si>
  <si>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</si>
  <si>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</si>
  <si>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</si>
  <si>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</si>
  <si>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</si>
  <si>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</si>
  <si>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</si>
  <si>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</si>
  <si>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</si>
  <si>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</si>
  <si>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</si>
  <si>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</si>
  <si>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</si>
  <si>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</si>
  <si>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</si>
  <si>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</si>
  <si>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</si>
  <si>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</si>
  <si>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</si>
  <si>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</si>
  <si>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</si>
  <si>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</si>
  <si>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</si>
  <si>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</si>
  <si>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</si>
  <si>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</si>
  <si>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</si>
  <si>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</si>
  <si>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</si>
  <si>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</si>
  <si>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</si>
  <si>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</si>
  <si>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</si>
  <si>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</si>
  <si>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</si>
  <si>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</si>
  <si>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</si>
  <si>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</si>
  <si>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</si>
  <si>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</si>
  <si>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</si>
  <si>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</si>
  <si>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</si>
  <si>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</si>
  <si>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</si>
  <si>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</si>
  <si>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</si>
  <si>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</si>
  <si>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</si>
  <si>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</si>
  <si>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</si>
  <si>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</si>
  <si>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</si>
  <si>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</si>
  <si>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</si>
  <si>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</si>
  <si>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</si>
  <si>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</si>
  <si>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</si>
  <si>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</si>
  <si>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</si>
  <si>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</si>
  <si>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</si>
  <si>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</si>
  <si>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</si>
  <si>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</si>
  <si>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</si>
  <si>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</si>
  <si>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</si>
  <si>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</si>
  <si>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</si>
  <si>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</si>
  <si>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</si>
  <si>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</si>
  <si>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</si>
  <si>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</si>
  <si>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</si>
  <si>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</si>
  <si>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</si>
  <si>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</si>
  <si>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</si>
  <si>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</si>
  <si>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</si>
  <si>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</si>
  <si>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</si>
  <si>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</si>
  <si>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</si>
  <si>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</si>
  <si>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</si>
  <si>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</si>
  <si>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</si>
  <si>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</si>
  <si>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</si>
  <si>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</si>
  <si>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</si>
  <si>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</si>
  <si>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</si>
  <si>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</si>
  <si>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</si>
  <si>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</si>
  <si>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</si>
  <si>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</si>
  <si>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</si>
  <si>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</si>
  <si>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</si>
  <si>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</si>
  <si>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</si>
  <si>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</si>
  <si>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</si>
  <si>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</si>
  <si>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</si>
  <si>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</si>
  <si>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</si>
  <si>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</si>
  <si>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</si>
  <si>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</si>
  <si>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</si>
  <si>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</si>
  <si>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</si>
  <si>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</si>
  <si>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</si>
  <si>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</si>
  <si>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</si>
  <si>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</si>
  <si>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</si>
  <si>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</si>
  <si>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</si>
  <si>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</si>
  <si>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</si>
  <si>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</si>
  <si>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</si>
  <si>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</si>
  <si>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</si>
  <si>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</si>
  <si>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</si>
  <si>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</si>
  <si>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</si>
  <si>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</si>
  <si>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</si>
  <si>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</si>
  <si>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</si>
  <si>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</si>
  <si>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</si>
  <si>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</si>
  <si>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</si>
  <si>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</si>
  <si>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</si>
  <si>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</si>
  <si>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</si>
  <si>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</si>
  <si>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</si>
  <si>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</si>
  <si>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</si>
  <si>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</si>
  <si>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</si>
  <si>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</si>
  <si>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</si>
  <si>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</si>
  <si>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</si>
  <si>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</si>
  <si>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</si>
  <si>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</si>
  <si>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</si>
  <si>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</si>
  <si>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</si>
  <si>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</si>
  <si>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</si>
  <si>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</si>
  <si>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</si>
  <si>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</si>
  <si>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</si>
  <si>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</si>
  <si>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</si>
  <si>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</si>
  <si>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</si>
  <si>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</si>
  <si>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</si>
  <si>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</si>
  <si>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</si>
  <si>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</si>
  <si>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</si>
  <si>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</si>
  <si>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</si>
  <si>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</si>
  <si>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</si>
  <si>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</si>
  <si>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</si>
  <si>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</si>
  <si>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</si>
  <si>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</si>
  <si>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</si>
  <si>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</si>
  <si>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</si>
  <si>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</si>
  <si>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</si>
  <si>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</si>
  <si>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</si>
  <si>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</si>
  <si>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</si>
  <si>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</si>
  <si>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</si>
  <si>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</si>
  <si>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</si>
  <si>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</si>
  <si>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</si>
  <si>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</si>
  <si>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</si>
  <si>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</si>
  <si>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</si>
  <si>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</si>
  <si>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</si>
  <si>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</si>
  <si>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</si>
  <si>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</si>
  <si>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</si>
  <si>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</si>
  <si>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</si>
  <si>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</si>
  <si>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</si>
  <si>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</si>
  <si>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</si>
  <si>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</si>
  <si>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</si>
  <si>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</si>
  <si>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</si>
  <si>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</si>
  <si>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</si>
  <si>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</si>
  <si>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</si>
  <si>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</si>
  <si>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</si>
  <si>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</si>
  <si>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</si>
  <si>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</si>
  <si>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</si>
  <si>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</si>
  <si>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</si>
  <si>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</si>
  <si>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</si>
  <si>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</si>
  <si>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</si>
  <si>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</si>
  <si>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</si>
  <si>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</si>
  <si>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</si>
  <si>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</si>
  <si>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</si>
  <si>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</si>
  <si>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</si>
  <si>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</si>
  <si>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</si>
  <si>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</si>
  <si>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</si>
  <si>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</si>
  <si>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</si>
  <si>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</si>
  <si>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</si>
  <si>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</si>
  <si>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</si>
  <si>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</si>
  <si>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</si>
  <si>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</si>
  <si>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</si>
  <si>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</si>
  <si>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</si>
  <si>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</si>
  <si>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</si>
  <si>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</si>
  <si>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</si>
  <si>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</si>
  <si>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</si>
  <si>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</si>
  <si>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</si>
  <si>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</si>
  <si>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</si>
  <si>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</si>
  <si>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</si>
  <si>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</si>
  <si>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</si>
  <si>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</si>
  <si>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</si>
  <si>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</si>
  <si>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</si>
  <si>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</si>
  <si>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</si>
  <si>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</si>
  <si>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</si>
  <si>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</si>
  <si>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</si>
  <si>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</si>
  <si>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</si>
  <si>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</si>
  <si>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</si>
  <si>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</si>
  <si>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</si>
  <si>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</si>
  <si>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</si>
  <si>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</si>
  <si>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</si>
  <si>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</si>
  <si>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</si>
  <si>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</si>
  <si>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</si>
  <si>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</si>
  <si>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</si>
  <si>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</si>
  <si>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</si>
  <si>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</si>
  <si>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</si>
  <si>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</si>
  <si>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</si>
  <si>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</si>
  <si>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</si>
  <si>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</si>
  <si>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</si>
  <si>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</si>
  <si>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</si>
  <si>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</si>
  <si>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</si>
  <si>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</si>
  <si>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</si>
  <si>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</si>
  <si>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</si>
  <si>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</si>
  <si>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</si>
  <si>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</si>
  <si>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</si>
  <si>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</si>
  <si>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</si>
  <si>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</si>
  <si>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</si>
  <si>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</si>
  <si>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</si>
  <si>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</si>
  <si>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</si>
  <si>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</si>
  <si>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</si>
  <si>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</si>
  <si>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</si>
  <si>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</si>
  <si>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</si>
  <si>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</si>
  <si>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</si>
  <si>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</si>
  <si>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</si>
  <si>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</si>
  <si>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</si>
  <si>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</si>
  <si>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</si>
  <si>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</si>
  <si>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</si>
  <si>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</si>
  <si>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</si>
  <si>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</si>
  <si>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</si>
  <si>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</si>
  <si>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</si>
  <si>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</si>
  <si>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</si>
  <si>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</si>
  <si>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</si>
  <si>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</si>
  <si>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</si>
  <si>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</si>
  <si>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</si>
  <si>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</si>
  <si>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</si>
  <si>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</si>
  <si>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</si>
  <si>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</si>
  <si>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</si>
  <si>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</si>
  <si>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</si>
  <si>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</si>
  <si>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</si>
  <si>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</si>
  <si>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</si>
  <si>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</si>
  <si>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</si>
  <si>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</si>
  <si>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</si>
  <si>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</si>
  <si>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</si>
  <si>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</si>
  <si>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</si>
  <si>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</si>
  <si>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</si>
  <si>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</si>
  <si>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</si>
  <si>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</si>
  <si>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</si>
  <si>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</si>
  <si>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</si>
  <si>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</si>
  <si>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</si>
  <si>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</si>
  <si>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</si>
  <si>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</si>
  <si>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</si>
  <si>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</si>
  <si>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</si>
  <si>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</si>
  <si>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</si>
  <si>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</si>
  <si>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</si>
  <si>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</si>
  <si>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</si>
  <si>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</si>
  <si>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</si>
  <si>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</si>
  <si>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</si>
  <si>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</si>
  <si>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</si>
  <si>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</si>
  <si>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</si>
  <si>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</si>
  <si>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</si>
  <si>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</si>
  <si>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</si>
  <si>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</si>
  <si>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</si>
  <si>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</si>
  <si>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</si>
  <si>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</si>
  <si>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</si>
  <si>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</si>
  <si>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</si>
  <si>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</si>
  <si>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</si>
  <si>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</si>
  <si>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</si>
  <si>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</si>
  <si>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</si>
  <si>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</si>
  <si>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</si>
  <si>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</si>
  <si>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</si>
  <si>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</si>
  <si>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</si>
  <si>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</si>
  <si>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</si>
  <si>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</si>
  <si>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</si>
  <si>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</si>
  <si>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</si>
  <si>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</si>
  <si>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</si>
  <si>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</si>
  <si>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</si>
  <si>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</si>
  <si>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</si>
  <si>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</si>
  <si>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</si>
  <si>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</si>
  <si>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</si>
  <si>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</si>
  <si>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</si>
  <si>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</si>
  <si>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</si>
  <si>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</si>
  <si>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</si>
  <si>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</si>
  <si>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</si>
  <si>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</si>
  <si>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</si>
  <si>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</si>
  <si>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</si>
  <si>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</si>
  <si>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</si>
  <si>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</si>
  <si>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</si>
  <si>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</si>
  <si>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</si>
  <si>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</si>
  <si>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</si>
  <si>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</si>
  <si>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</si>
  <si>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</si>
  <si>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</si>
  <si>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</si>
  <si>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</si>
  <si>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</si>
  <si>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</si>
  <si>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</si>
  <si>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</si>
  <si>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</si>
  <si>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</si>
  <si>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</si>
  <si>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</si>
  <si>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</si>
  <si>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</si>
  <si>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</si>
  <si>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</si>
  <si>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</si>
  <si>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</si>
  <si>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</si>
  <si>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</si>
  <si>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</si>
  <si>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</si>
  <si>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</si>
  <si>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</si>
  <si>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</si>
  <si>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</si>
  <si>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</si>
  <si>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</si>
  <si>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</si>
  <si>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</si>
  <si>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</si>
  <si>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</si>
  <si>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</si>
  <si>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</si>
  <si>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</si>
  <si>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</si>
  <si>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</si>
  <si>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</si>
  <si>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</si>
  <si>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</si>
  <si>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</si>
  <si>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</si>
  <si>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</si>
  <si>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</si>
  <si>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</si>
  <si>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</si>
  <si>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</si>
  <si>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</si>
  <si>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</si>
  <si>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</si>
  <si>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</si>
  <si>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</si>
  <si>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</si>
  <si>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</si>
  <si>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</si>
  <si>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</si>
  <si>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</si>
  <si>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</si>
  <si>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</si>
  <si>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</si>
  <si>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</si>
  <si>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</si>
  <si>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</si>
  <si>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</si>
  <si>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</si>
  <si>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</si>
  <si>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</si>
  <si>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</si>
  <si>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</si>
  <si>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</si>
  <si>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</si>
  <si>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</si>
  <si>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</si>
  <si>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</si>
  <si>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</si>
  <si>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</si>
  <si>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</si>
  <si>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</si>
  <si>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</si>
  <si>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</si>
  <si>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</si>
  <si>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</si>
  <si>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</si>
  <si>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</si>
  <si>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</si>
  <si>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</si>
  <si>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</si>
  <si>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</si>
  <si>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</si>
  <si>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</si>
  <si>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</si>
  <si>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</si>
  <si>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</si>
  <si>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</si>
  <si>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</si>
  <si>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</si>
  <si>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</si>
  <si>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</si>
  <si>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</si>
  <si>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</si>
  <si>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</si>
  <si>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</si>
  <si>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</si>
  <si>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</si>
  <si>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</si>
  <si>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</si>
  <si>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</si>
  <si>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</si>
  <si>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</si>
  <si>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</si>
  <si>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</si>
  <si>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</si>
  <si>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</si>
  <si>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</si>
  <si>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</si>
  <si>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</si>
  <si>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</si>
  <si>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</si>
  <si>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</si>
  <si>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</si>
  <si>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</si>
  <si>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</si>
  <si>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</si>
  <si>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</si>
  <si>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</si>
  <si>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</si>
  <si>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</si>
  <si>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</si>
  <si>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</si>
  <si>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</si>
  <si>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</si>
  <si>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</si>
  <si>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</si>
  <si>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</si>
  <si>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</si>
  <si>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</si>
  <si>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</si>
  <si>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</si>
  <si>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</si>
  <si>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</si>
  <si>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</si>
  <si>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</si>
  <si>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</si>
  <si>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</si>
  <si>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</si>
  <si>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</si>
  <si>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</si>
  <si>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</si>
  <si>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</si>
  <si>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</si>
  <si>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</si>
  <si>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</si>
  <si>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</si>
  <si>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</si>
  <si>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</si>
  <si>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</si>
  <si>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</si>
  <si>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</si>
  <si>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</si>
  <si>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</si>
  <si>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</si>
  <si>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</si>
  <si>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</si>
  <si>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</si>
  <si>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</si>
  <si>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</si>
  <si>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</si>
  <si>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</si>
  <si>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</si>
  <si>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</si>
  <si>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</si>
  <si>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</si>
  <si>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</si>
  <si>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</si>
  <si>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</si>
  <si>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</si>
  <si>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</si>
  <si>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</si>
  <si>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</si>
  <si>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</si>
  <si>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</si>
  <si>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</si>
  <si>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</si>
  <si>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</si>
  <si>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</si>
  <si>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</si>
  <si>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</si>
  <si>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</si>
  <si>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</si>
  <si>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</si>
  <si>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</si>
  <si>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</si>
  <si>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</si>
  <si>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</si>
  <si>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</si>
  <si>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</si>
  <si>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</si>
  <si>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</si>
  <si>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</si>
  <si>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</si>
  <si>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</si>
  <si>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</si>
  <si>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</si>
  <si>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</si>
  <si>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</si>
  <si>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</si>
  <si>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</si>
  <si>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</si>
  <si>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</si>
  <si>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</si>
  <si>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</si>
  <si>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</si>
  <si>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</si>
  <si>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</si>
  <si>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</si>
  <si>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</si>
  <si>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</si>
  <si>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</si>
  <si>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</si>
  <si>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</si>
  <si>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</si>
  <si>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</si>
  <si>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</si>
  <si>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</si>
  <si>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</si>
  <si>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</si>
  <si>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</si>
  <si>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</si>
  <si>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</si>
  <si>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</si>
  <si>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</si>
  <si>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</si>
  <si>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</si>
  <si>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</si>
  <si>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</si>
  <si>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</si>
  <si>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</si>
  <si>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</si>
  <si>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</si>
  <si>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</si>
  <si>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</si>
  <si>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</si>
  <si>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</si>
  <si>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</si>
  <si>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</si>
  <si>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</si>
  <si>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</si>
  <si>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</si>
  <si>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</si>
  <si>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</si>
  <si>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</si>
  <si>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</si>
  <si>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</si>
  <si>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</si>
  <si>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</si>
  <si>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</si>
  <si>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</si>
  <si>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</si>
  <si>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</si>
  <si>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</si>
  <si>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</si>
  <si>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</si>
  <si>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</si>
  <si>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</si>
  <si>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</si>
  <si>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</si>
  <si>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</si>
  <si>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</si>
  <si>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</si>
  <si>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</si>
  <si>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</si>
  <si>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</si>
  <si>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</si>
  <si>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</si>
  <si>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</si>
  <si>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</si>
  <si>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</si>
  <si>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</si>
  <si>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</si>
  <si>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</si>
  <si>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</si>
  <si>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</si>
  <si>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</si>
  <si>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</si>
  <si>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</si>
  <si>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</si>
  <si>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</si>
  <si>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</si>
  <si>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</si>
  <si>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</si>
  <si>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</si>
  <si>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</si>
  <si>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</si>
  <si>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</si>
  <si>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</si>
  <si>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</si>
  <si>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</si>
  <si>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</si>
  <si>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</si>
  <si>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</si>
  <si>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</si>
  <si>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</si>
  <si>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</si>
  <si>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</si>
  <si>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</si>
  <si>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</si>
  <si>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</si>
  <si>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</si>
  <si>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</si>
  <si>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</si>
  <si>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</si>
  <si>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</si>
  <si>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</si>
  <si>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</si>
  <si>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</si>
  <si>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</si>
  <si>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</si>
  <si>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</si>
  <si>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</si>
  <si>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</si>
  <si>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</si>
  <si>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</si>
  <si>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</si>
  <si>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</si>
  <si>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</si>
  <si>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</si>
  <si>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</si>
  <si>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</si>
  <si>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</si>
  <si>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</si>
  <si>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</si>
  <si>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</si>
  <si>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</si>
  <si>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</si>
  <si>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</si>
  <si>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</si>
  <si>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</si>
  <si>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</si>
  <si>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</si>
  <si>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</si>
  <si>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</si>
  <si>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</si>
  <si>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</si>
  <si>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</si>
  <si>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</si>
  <si>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</si>
  <si>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</si>
  <si>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</si>
  <si>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</si>
  <si>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</si>
  <si>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</si>
  <si>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</si>
  <si>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</si>
  <si>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</si>
  <si>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</si>
  <si>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</si>
  <si>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</si>
  <si>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</si>
  <si>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</si>
  <si>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</si>
  <si>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</si>
  <si>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</si>
  <si>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</si>
  <si>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</si>
  <si>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</si>
  <si>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</si>
  <si>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</si>
  <si>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</si>
  <si>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</si>
  <si>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</si>
  <si>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</si>
  <si>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</si>
  <si>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</si>
  <si>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</si>
  <si>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</si>
  <si>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</si>
  <si>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</si>
  <si>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</si>
  <si>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</si>
  <si>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</si>
  <si>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</si>
  <si>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</si>
  <si>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</si>
  <si>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</si>
  <si>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</si>
  <si>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</si>
  <si>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</si>
  <si>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</si>
  <si>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</si>
  <si>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</si>
  <si>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</si>
  <si>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</si>
  <si>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</si>
  <si>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</si>
  <si>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</si>
  <si>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</si>
  <si>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</si>
  <si>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</si>
  <si>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</si>
  <si>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</si>
  <si>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</si>
  <si>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</si>
  <si>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</si>
  <si>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</si>
  <si>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</si>
  <si>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</si>
  <si>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</si>
  <si>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</si>
  <si>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</si>
  <si>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</si>
  <si>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</si>
  <si>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</si>
  <si>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</si>
  <si>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</si>
  <si>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</si>
  <si>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</si>
  <si>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</si>
  <si>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</si>
  <si>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</si>
  <si>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</si>
  <si>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</si>
  <si>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</si>
  <si>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</si>
  <si>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</si>
  <si>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</si>
  <si>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</si>
  <si>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</si>
  <si>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</si>
  <si>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</si>
  <si>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</si>
  <si>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</si>
  <si>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</si>
  <si>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</si>
  <si>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</si>
  <si>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</si>
  <si>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</si>
  <si>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</si>
  <si>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</si>
  <si>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</si>
  <si>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</si>
  <si>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</si>
  <si>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</si>
  <si>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</si>
  <si>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</si>
  <si>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</si>
  <si>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</si>
  <si>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</si>
  <si>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</si>
  <si>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</si>
  <si>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</si>
  <si>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</si>
  <si>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</si>
  <si>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</si>
  <si>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</si>
  <si>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</si>
  <si>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</si>
  <si>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</si>
  <si>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</si>
  <si>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</si>
  <si>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</si>
  <si>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</si>
  <si>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</si>
  <si>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</si>
  <si>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</si>
  <si>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</si>
  <si>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</si>
  <si>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</si>
  <si>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</si>
  <si>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</si>
  <si>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</si>
  <si>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</si>
  <si>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</si>
  <si>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</si>
  <si>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</si>
  <si>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</si>
  <si>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</si>
  <si>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</si>
  <si>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</si>
  <si>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</si>
  <si>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</si>
  <si>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</si>
  <si>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</si>
  <si>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</si>
  <si>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</si>
  <si>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</si>
  <si>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</si>
  <si>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</si>
  <si>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</si>
  <si>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</si>
  <si>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</si>
  <si>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</si>
  <si>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</si>
  <si>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</si>
  <si>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</si>
  <si>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</si>
  <si>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</si>
  <si>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</si>
  <si>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</si>
  <si>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</si>
  <si>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</si>
  <si>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</si>
  <si>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</si>
  <si>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</si>
  <si>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</si>
  <si>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</si>
  <si>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</si>
  <si>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</si>
  <si>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</si>
  <si>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</si>
  <si>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</si>
  <si>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</si>
  <si>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</si>
  <si>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</si>
  <si>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</si>
  <si>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</si>
  <si>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</si>
  <si>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</si>
  <si>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</si>
  <si>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</si>
  <si>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</si>
  <si>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</si>
  <si>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</si>
  <si>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</si>
  <si>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</si>
  <si>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</si>
  <si>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</si>
  <si>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</si>
  <si>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</si>
  <si>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</si>
  <si>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</si>
  <si>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</si>
  <si>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</si>
  <si>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</si>
  <si>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</si>
  <si>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</si>
  <si>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</si>
  <si>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</si>
  <si>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</si>
  <si>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</si>
  <si>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</si>
  <si>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</si>
  <si>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</si>
  <si>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</si>
  <si>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</si>
  <si>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</si>
  <si>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</si>
  <si>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</si>
  <si>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</si>
  <si>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</si>
  <si>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</si>
  <si>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</si>
  <si>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</si>
  <si>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</si>
  <si>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</si>
  <si>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</si>
  <si>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</si>
  <si>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</si>
  <si>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</si>
  <si>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</si>
  <si>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</si>
  <si>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</si>
  <si>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</si>
  <si>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</si>
  <si>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</si>
  <si>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</si>
  <si>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</si>
  <si>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</si>
  <si>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</si>
  <si>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</si>
  <si>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</si>
  <si>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</si>
  <si>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</si>
  <si>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</si>
  <si>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</si>
  <si>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</si>
  <si>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</si>
  <si>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</si>
  <si>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</si>
  <si>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</si>
  <si>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</si>
  <si>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</si>
  <si>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</si>
  <si>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</si>
  <si>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</si>
  <si>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</si>
  <si>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</si>
  <si>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</si>
  <si>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</si>
  <si>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</si>
  <si>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</si>
  <si>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</si>
  <si>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</si>
  <si>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</si>
  <si>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</si>
  <si>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</si>
  <si>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</si>
  <si>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</si>
  <si>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</si>
  <si>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</si>
  <si>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</si>
  <si>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</si>
  <si>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</si>
  <si>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</si>
  <si>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</si>
  <si>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</si>
  <si>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</si>
  <si>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</si>
  <si>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</si>
  <si>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</si>
  <si>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</si>
  <si>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</si>
  <si>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</si>
  <si>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</si>
  <si>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</si>
  <si>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</si>
  <si>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</si>
  <si>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</si>
  <si>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</si>
  <si>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</si>
  <si>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</si>
  <si>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</si>
  <si>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</si>
  <si>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</si>
  <si>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</si>
  <si>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</si>
  <si>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</si>
  <si>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</si>
  <si>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</si>
  <si>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</si>
  <si>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</si>
  <si>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</si>
  <si>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</si>
  <si>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</si>
  <si>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</si>
  <si>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</si>
  <si>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</si>
  <si>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</si>
  <si>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</si>
  <si>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</si>
  <si>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</si>
  <si>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</si>
  <si>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</si>
  <si>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</si>
  <si>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</si>
  <si>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</si>
  <si>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</si>
  <si>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</si>
  <si>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</si>
  <si>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</si>
  <si>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</si>
  <si>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</si>
  <si>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</si>
  <si>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</si>
  <si>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</si>
  <si>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</si>
  <si>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</si>
  <si>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</si>
  <si>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</si>
  <si>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</si>
  <si>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</si>
  <si>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</si>
  <si>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</si>
  <si>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</si>
  <si>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</si>
  <si>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</si>
  <si>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</si>
  <si>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</si>
  <si>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</si>
  <si>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</si>
  <si>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</si>
  <si>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</si>
  <si>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</si>
  <si>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</si>
  <si>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</si>
  <si>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</si>
  <si>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</si>
  <si>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</si>
  <si>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</si>
  <si>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</si>
  <si>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</si>
  <si>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</si>
  <si>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</si>
  <si>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</si>
  <si>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</si>
  <si>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</si>
  <si>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</si>
  <si>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</si>
  <si>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</si>
  <si>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</si>
  <si>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</si>
  <si>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</si>
  <si>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</si>
  <si>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</si>
  <si>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</si>
  <si>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</si>
  <si>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</si>
  <si>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</si>
  <si>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</si>
  <si>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</si>
  <si>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</si>
  <si>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</si>
  <si>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</si>
  <si>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</si>
  <si>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</si>
  <si>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</si>
  <si>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</si>
  <si>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</si>
  <si>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</si>
  <si>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</si>
  <si>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</si>
  <si>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</si>
  <si>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</si>
  <si>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</si>
  <si>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</si>
  <si>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</si>
  <si>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</si>
  <si>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</si>
  <si>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</si>
  <si>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</si>
  <si>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</si>
  <si>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</si>
  <si>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</si>
  <si>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</si>
  <si>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</si>
  <si>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</si>
  <si>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</si>
  <si>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</si>
  <si>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</si>
  <si>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</si>
  <si>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</si>
  <si>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</si>
  <si>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</si>
  <si>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</si>
  <si>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</si>
  <si>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</si>
  <si>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</si>
  <si>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</si>
  <si>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</si>
  <si>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</si>
  <si>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</si>
  <si>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</si>
  <si>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</si>
  <si>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</si>
  <si>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</si>
  <si>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</si>
  <si>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</si>
  <si>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</si>
  <si>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</si>
  <si>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</si>
  <si>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</si>
  <si>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</si>
  <si>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</si>
  <si>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</si>
  <si>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</si>
  <si>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</si>
  <si>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</si>
  <si>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</si>
  <si>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</si>
  <si>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</si>
  <si>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</si>
  <si>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</si>
  <si>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</si>
  <si>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</si>
  <si>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</si>
  <si>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</si>
  <si>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</si>
  <si>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</si>
  <si>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</si>
  <si>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</si>
  <si>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</si>
  <si>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</si>
  <si>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</si>
  <si>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</si>
  <si>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</si>
  <si>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</si>
  <si>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</si>
  <si>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</si>
  <si>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</si>
  <si>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</si>
  <si>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</si>
  <si>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</si>
  <si>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</si>
  <si>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</si>
  <si>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</si>
  <si>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</si>
  <si>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</si>
  <si>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</si>
  <si>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</si>
  <si>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</si>
  <si>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</si>
  <si>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</si>
  <si>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</si>
  <si>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</si>
  <si>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</si>
  <si>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</si>
  <si>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</si>
  <si>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</si>
  <si>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</si>
  <si>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</si>
  <si>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</si>
  <si>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</si>
  <si>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</si>
  <si>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</si>
  <si>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</si>
  <si>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</si>
  <si>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</si>
  <si>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</si>
  <si>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</si>
  <si>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</si>
  <si>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</si>
  <si>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</si>
  <si>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</si>
  <si>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</si>
  <si>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</si>
  <si>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</si>
  <si>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</si>
  <si>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</si>
  <si>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</si>
  <si>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</si>
  <si>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</si>
  <si>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</si>
  <si>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</si>
  <si>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</si>
  <si>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</si>
  <si>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</si>
  <si>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</si>
  <si>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</si>
  <si>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</si>
  <si>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</si>
  <si>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</si>
  <si>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</si>
  <si>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</si>
  <si>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</si>
  <si>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</si>
  <si>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</si>
  <si>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</si>
  <si>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</si>
  <si>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</si>
  <si>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</si>
  <si>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</si>
  <si>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</si>
  <si>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</si>
  <si>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</si>
  <si>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</si>
  <si>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</si>
  <si>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</si>
  <si>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</si>
  <si>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</si>
  <si>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</si>
  <si>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</si>
  <si>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</si>
  <si>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</si>
  <si>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</si>
  <si>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</si>
  <si>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</si>
  <si>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</si>
  <si>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</si>
  <si>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</si>
  <si>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</si>
  <si>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</si>
  <si>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</si>
  <si>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</si>
  <si>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</si>
  <si>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</si>
  <si>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</si>
  <si>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</si>
  <si>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</si>
  <si>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</si>
  <si>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</si>
  <si>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</si>
  <si>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</si>
  <si>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</si>
  <si>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</si>
  <si>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</si>
  <si>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</si>
  <si>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</si>
  <si>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</si>
  <si>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</si>
  <si>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</si>
  <si>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</si>
  <si>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</si>
  <si>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</si>
  <si>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</si>
  <si>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</si>
  <si>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</si>
  <si>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</si>
  <si>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</si>
  <si>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</si>
  <si>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</si>
  <si>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</si>
  <si>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</si>
  <si>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</si>
  <si>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</si>
  <si>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</si>
  <si>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</si>
  <si>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</si>
  <si>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</si>
  <si>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</si>
  <si>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</si>
  <si>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</si>
  <si>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</si>
  <si>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</si>
  <si>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</si>
  <si>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</si>
  <si>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</si>
  <si>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</si>
  <si>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</si>
  <si>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</si>
  <si>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</si>
  <si>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</si>
  <si>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</si>
  <si>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</si>
  <si>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</si>
  <si>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</si>
  <si>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</si>
  <si>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</si>
  <si>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</si>
  <si>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</si>
  <si>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</si>
  <si>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</si>
  <si>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</si>
  <si>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</si>
  <si>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</si>
  <si>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</si>
  <si>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</si>
  <si>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</si>
  <si>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</si>
  <si>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</si>
  <si>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</si>
  <si>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</si>
  <si>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</si>
  <si>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</si>
  <si>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</si>
  <si>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</si>
  <si>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</si>
  <si>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</si>
  <si>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</si>
  <si>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</si>
  <si>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</si>
  <si>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</si>
  <si>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</si>
  <si>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</si>
  <si>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</si>
  <si>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</si>
  <si>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</si>
  <si>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</si>
  <si>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</si>
  <si>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</si>
  <si>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</si>
  <si>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</si>
  <si>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</si>
  <si>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</si>
  <si>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</si>
  <si>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</si>
  <si>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</si>
  <si>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</si>
  <si>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</si>
  <si>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</si>
  <si>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</si>
  <si>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</si>
  <si>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</si>
  <si>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</si>
  <si>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</si>
  <si>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</si>
  <si>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</si>
  <si>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</si>
  <si>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</si>
  <si>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</si>
  <si>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</si>
  <si>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</si>
  <si>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</si>
  <si>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</si>
  <si>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</si>
  <si>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</si>
  <si>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</si>
  <si>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</si>
  <si>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</si>
  <si>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</si>
  <si>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</si>
  <si>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</si>
  <si>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</si>
  <si>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</si>
  <si>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</si>
  <si>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</si>
  <si>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</si>
  <si>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</si>
  <si>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</si>
  <si>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</si>
  <si>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</si>
  <si>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</si>
  <si>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</si>
  <si>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</si>
  <si>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</si>
  <si>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</si>
  <si>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</si>
  <si>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</si>
  <si>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</si>
  <si>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</si>
  <si>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</si>
  <si>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</si>
  <si>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</si>
  <si>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</si>
  <si>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</si>
  <si>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</si>
  <si>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</si>
  <si>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</si>
  <si>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</si>
  <si>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</si>
  <si>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</si>
  <si>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</si>
  <si>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</si>
  <si>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</si>
  <si>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</si>
  <si>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</si>
  <si>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</si>
  <si>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</si>
  <si>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</si>
  <si>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</si>
  <si>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</si>
  <si>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</si>
  <si>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</si>
  <si>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</si>
  <si>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</si>
  <si>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</si>
  <si>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</si>
  <si>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</si>
  <si>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</si>
  <si>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</si>
  <si>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</si>
  <si>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</si>
  <si>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</si>
  <si>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</si>
  <si>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</si>
  <si>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</si>
  <si>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</si>
  <si>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</si>
  <si>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</si>
  <si>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</si>
  <si>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</si>
  <si>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</si>
  <si>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</si>
  <si>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</si>
  <si>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</si>
  <si>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</si>
  <si>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</si>
  <si>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</si>
  <si>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</si>
  <si>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</si>
  <si>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</si>
  <si>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</si>
  <si>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</si>
  <si>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</si>
  <si>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</si>
  <si>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</si>
  <si>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</si>
  <si>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</si>
  <si>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</si>
  <si>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</si>
  <si>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</si>
  <si>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</si>
  <si>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</si>
  <si>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</si>
  <si>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</si>
  <si>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</si>
  <si>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</si>
  <si>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</si>
  <si>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</si>
  <si>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</si>
  <si>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</si>
  <si>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</si>
  <si>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</si>
  <si>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</si>
  <si>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</si>
  <si>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</si>
  <si>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</si>
  <si>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</si>
  <si>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</si>
  <si>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</si>
  <si>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</si>
  <si>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</si>
  <si>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</si>
  <si>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</si>
  <si>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</si>
  <si>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</si>
  <si>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</si>
  <si>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</si>
  <si>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</si>
  <si>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</si>
  <si>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</si>
  <si>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</si>
  <si>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</si>
  <si>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</si>
  <si>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</si>
  <si>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</si>
  <si>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</si>
  <si>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</si>
  <si>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</si>
  <si>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</si>
  <si>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</si>
  <si>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</si>
  <si>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</si>
  <si>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</si>
  <si>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</si>
  <si>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</si>
  <si>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</si>
  <si>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</si>
  <si>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</si>
  <si>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</si>
  <si>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</si>
  <si>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</si>
  <si>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</si>
  <si>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</si>
  <si>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</si>
  <si>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</si>
  <si>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</si>
  <si>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</si>
  <si>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</si>
  <si>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</si>
  <si>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</si>
  <si>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</si>
  <si>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</si>
  <si>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</si>
  <si>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</si>
  <si>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</si>
  <si>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</si>
  <si>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</si>
  <si>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</si>
  <si>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</si>
  <si>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</si>
  <si>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</si>
  <si>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</si>
  <si>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</si>
  <si>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</si>
  <si>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</si>
  <si>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</si>
  <si>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</si>
  <si>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</si>
  <si>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</si>
  <si>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</si>
  <si>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</si>
  <si>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</si>
  <si>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</si>
  <si>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</si>
  <si>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</si>
  <si>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</si>
  <si>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</si>
  <si>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</si>
  <si>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</si>
  <si>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</si>
  <si>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</si>
  <si>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</si>
  <si>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</si>
  <si>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</si>
  <si>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</si>
  <si>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</si>
  <si>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</si>
  <si>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</si>
  <si>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</si>
  <si>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</si>
  <si>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</si>
  <si>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</si>
  <si>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</si>
  <si>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</si>
  <si>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</si>
  <si>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</si>
  <si>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</si>
  <si>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</si>
  <si>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</si>
  <si>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</si>
  <si>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</si>
  <si>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</si>
  <si>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</si>
  <si>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</si>
  <si>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</si>
  <si>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</si>
  <si>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</si>
  <si>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</si>
  <si>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</si>
  <si>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</si>
  <si>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</si>
  <si>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</si>
  <si>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</si>
  <si>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</si>
  <si>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</si>
  <si>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</si>
  <si>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</si>
  <si>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</si>
  <si>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</si>
  <si>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</si>
  <si>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</si>
  <si>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</si>
  <si>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</si>
  <si>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</si>
  <si>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</si>
  <si>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</si>
  <si>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</si>
  <si>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</si>
  <si>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</si>
  <si>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</si>
  <si>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</si>
  <si>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</si>
  <si>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</si>
  <si>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</si>
  <si>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</si>
  <si>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</si>
  <si>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</si>
  <si>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</si>
  <si>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</si>
  <si>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</si>
  <si>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</si>
  <si>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</si>
  <si>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</si>
  <si>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</si>
  <si>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</si>
  <si>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</si>
  <si>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</si>
  <si>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</si>
  <si>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</si>
  <si>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</si>
  <si>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</si>
  <si>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</si>
  <si>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</si>
  <si>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</si>
  <si>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</si>
  <si>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</si>
  <si>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</si>
  <si>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</si>
  <si>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</si>
  <si>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</si>
  <si>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</si>
  <si>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</si>
  <si>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</si>
  <si>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</si>
  <si>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</si>
  <si>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</si>
  <si>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</si>
  <si>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</si>
  <si>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</si>
  <si>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</si>
  <si>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</si>
  <si>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</si>
  <si>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</si>
  <si>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</si>
  <si>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</si>
  <si>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</si>
  <si>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</si>
  <si>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</si>
  <si>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</si>
  <si>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</si>
  <si>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</si>
  <si>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</si>
  <si>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</si>
  <si>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</si>
  <si>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</si>
  <si>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</si>
  <si>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</si>
  <si>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</si>
  <si>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</si>
  <si>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</si>
  <si>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</si>
  <si>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</si>
  <si>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</si>
  <si>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</si>
  <si>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</si>
  <si>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</si>
  <si>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</si>
  <si>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</si>
  <si>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</si>
  <si>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</si>
  <si>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</si>
  <si>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</si>
  <si>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</si>
  <si>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</si>
  <si>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</si>
  <si>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</si>
  <si>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</si>
  <si>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</si>
  <si>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</si>
  <si>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</si>
  <si>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</si>
  <si>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</si>
  <si>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</si>
  <si>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</si>
  <si>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</si>
  <si>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</si>
  <si>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</si>
  <si>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</si>
  <si>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</si>
  <si>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</si>
  <si>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</si>
  <si>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</si>
  <si>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</si>
  <si>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</si>
  <si>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</si>
  <si>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</si>
  <si>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</si>
  <si>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</si>
  <si>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</si>
  <si>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</si>
  <si>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</si>
  <si>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</si>
  <si>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</si>
  <si>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</si>
  <si>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</si>
  <si>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</si>
  <si>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</si>
  <si>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</si>
  <si>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</si>
  <si>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</si>
  <si>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</si>
  <si>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</si>
  <si>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</si>
  <si>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</si>
  <si>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</si>
  <si>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</si>
  <si>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</si>
  <si>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</si>
  <si>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</si>
  <si>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</si>
  <si>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</si>
  <si>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</si>
  <si>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</si>
  <si>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</si>
  <si>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</si>
  <si>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</si>
  <si>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</si>
  <si>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</si>
  <si>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</si>
  <si>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</si>
  <si>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</si>
  <si>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</si>
  <si>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</si>
  <si>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</si>
  <si>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</si>
  <si>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</si>
  <si>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</si>
  <si>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</si>
  <si>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</si>
  <si>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</si>
  <si>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</si>
  <si>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</si>
  <si>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</si>
  <si>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</si>
  <si>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</si>
  <si>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</si>
  <si>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</si>
  <si>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</si>
  <si>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</si>
  <si>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</si>
  <si>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</si>
  <si>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</si>
  <si>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</si>
  <si>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</si>
  <si>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</si>
  <si>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</si>
  <si>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</si>
  <si>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</si>
  <si>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</si>
  <si>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</si>
  <si>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</si>
  <si>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</si>
  <si>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</si>
  <si>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</si>
  <si>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</si>
  <si>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</si>
  <si>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</si>
  <si>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</si>
  <si>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</si>
  <si>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</si>
  <si>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</si>
  <si>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</si>
  <si>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</si>
  <si>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</si>
  <si>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</si>
  <si>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</si>
  <si>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</si>
  <si>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</si>
  <si>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</si>
  <si>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</si>
  <si>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</si>
  <si>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</si>
  <si>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</si>
  <si>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</si>
  <si>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</si>
  <si>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</si>
  <si>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</si>
  <si>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</si>
  <si>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</si>
  <si>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</si>
  <si>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</si>
  <si>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</si>
  <si>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</si>
  <si>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</si>
  <si>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</si>
  <si>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</si>
  <si>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</si>
  <si>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</si>
  <si>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</si>
  <si>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</si>
  <si>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</si>
  <si>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</si>
  <si>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</si>
  <si>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</si>
  <si>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</si>
  <si>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</si>
  <si>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</si>
  <si>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</si>
  <si>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</si>
  <si>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</si>
  <si>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</si>
  <si>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</si>
  <si>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</si>
  <si>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</si>
  <si>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</si>
  <si>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</si>
  <si>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</si>
  <si>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</si>
  <si>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</si>
  <si>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</si>
  <si>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</si>
  <si>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</si>
  <si>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</si>
  <si>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</si>
  <si>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</si>
  <si>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</si>
  <si>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</si>
  <si>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</si>
  <si>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</si>
  <si>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</si>
  <si>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</si>
  <si>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</si>
  <si>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</si>
  <si>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</si>
  <si>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</si>
  <si>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</si>
  <si>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</si>
  <si>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</si>
  <si>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</si>
  <si>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</si>
  <si>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</si>
  <si>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</si>
  <si>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</si>
  <si>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</si>
  <si>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</si>
  <si>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</si>
  <si>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</si>
  <si>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</si>
  <si>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</si>
  <si>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</si>
  <si>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</si>
  <si>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</si>
  <si>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</si>
  <si>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</si>
  <si>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</si>
  <si>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</si>
  <si>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</si>
  <si>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</si>
  <si>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</si>
  <si>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</si>
  <si>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</si>
  <si>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</si>
  <si>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</si>
  <si>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</si>
  <si>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</si>
  <si>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</si>
  <si>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</si>
  <si>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</si>
  <si>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</si>
  <si>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</si>
  <si>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</si>
  <si>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</si>
  <si>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</si>
  <si>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</si>
  <si>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</si>
  <si>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</si>
  <si>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</si>
  <si>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</si>
  <si>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</si>
  <si>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</si>
  <si>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</si>
  <si>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</si>
  <si>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</si>
  <si>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</si>
  <si>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</si>
  <si>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</si>
  <si>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</si>
  <si>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</si>
  <si>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</si>
  <si>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</si>
  <si>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</si>
  <si>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</si>
  <si>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</si>
  <si>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</si>
  <si>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</si>
  <si>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</si>
  <si>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</si>
  <si>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</si>
  <si>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</si>
  <si>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</si>
  <si>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</si>
  <si>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</si>
  <si>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</si>
  <si>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</si>
  <si>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</si>
  <si>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</si>
  <si>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</si>
  <si>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</si>
  <si>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</si>
  <si>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</si>
  <si>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</si>
  <si>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</si>
  <si>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</si>
  <si>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</si>
  <si>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</si>
  <si>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</si>
  <si>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</si>
  <si>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</si>
  <si>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</si>
  <si>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</si>
  <si>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</si>
  <si>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</si>
  <si>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</si>
  <si>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</si>
  <si>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</si>
  <si>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</si>
  <si>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</si>
  <si>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</si>
  <si>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</si>
  <si>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</si>
  <si>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</si>
  <si>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</si>
  <si>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</si>
  <si>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</si>
  <si>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</si>
  <si>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</si>
  <si>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</si>
  <si>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</si>
  <si>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</si>
  <si>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</si>
  <si>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</si>
  <si>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</si>
  <si>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</si>
  <si>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</si>
  <si>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</si>
  <si>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</si>
  <si>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</si>
  <si>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</si>
  <si>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</si>
  <si>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</si>
  <si>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</si>
  <si>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</si>
  <si>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</si>
  <si>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</si>
  <si>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</si>
  <si>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</si>
  <si>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</si>
  <si>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</si>
  <si>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</si>
  <si>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</si>
  <si>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</si>
  <si>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</si>
  <si>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</si>
  <si>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</si>
  <si>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</si>
  <si>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</si>
  <si>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</si>
  <si>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</si>
  <si>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</si>
  <si>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</si>
  <si>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</si>
  <si>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</si>
  <si>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</si>
  <si>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</si>
  <si>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</si>
  <si>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</si>
  <si>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</si>
  <si>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</si>
  <si>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</si>
  <si>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</si>
  <si>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</si>
  <si>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</si>
  <si>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</si>
  <si>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</si>
  <si>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</si>
  <si>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</si>
  <si>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</si>
  <si>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</si>
  <si>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</si>
  <si>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</si>
  <si>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</si>
  <si>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</si>
  <si>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</si>
  <si>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</si>
  <si>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</si>
  <si>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</si>
  <si>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</si>
  <si>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</si>
  <si>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</si>
  <si>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</si>
  <si>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</si>
  <si>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</si>
  <si>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</si>
  <si>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</si>
  <si>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</si>
  <si>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</si>
  <si>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</si>
  <si>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</si>
  <si>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</si>
  <si>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</si>
  <si>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</si>
  <si>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</si>
  <si>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</si>
  <si>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</si>
  <si>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</si>
  <si>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</si>
  <si>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</si>
  <si>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</si>
  <si>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</si>
  <si>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</si>
  <si>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</si>
  <si>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</si>
  <si>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</si>
  <si>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</si>
  <si>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</si>
  <si>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</si>
  <si>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</si>
  <si>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</si>
  <si>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</si>
  <si>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</si>
  <si>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</si>
  <si>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</si>
  <si>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</si>
  <si>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</si>
  <si>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</si>
  <si>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</si>
  <si>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</si>
  <si>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</si>
  <si>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</si>
  <si>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</si>
  <si>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</si>
  <si>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</si>
  <si>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</si>
  <si>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</si>
  <si>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</si>
  <si>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</si>
  <si>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</si>
  <si>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</si>
  <si>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</si>
  <si>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</si>
  <si>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</si>
  <si>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</si>
  <si>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</si>
  <si>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</si>
  <si>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</si>
  <si>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</si>
  <si>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</si>
  <si>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</si>
  <si>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</si>
  <si>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</si>
  <si>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</si>
  <si>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</si>
  <si>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</si>
  <si>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</si>
  <si>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</si>
  <si>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</si>
  <si>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</si>
  <si>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</si>
  <si>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</si>
  <si>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</si>
  <si>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</si>
  <si>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</si>
  <si>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</si>
  <si>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</si>
  <si>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</si>
  <si>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</si>
  <si>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</si>
  <si>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</si>
  <si>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</si>
  <si>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</si>
  <si>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</si>
  <si>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</si>
  <si>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</si>
  <si>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</si>
  <si>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</si>
  <si>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</si>
  <si>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</si>
  <si>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</si>
  <si>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</si>
  <si>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</si>
  <si>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</si>
  <si>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</si>
  <si>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</si>
  <si>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</si>
  <si>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</si>
  <si>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</si>
  <si>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</si>
  <si>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</si>
  <si>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</si>
  <si>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</si>
  <si>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</si>
  <si>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</si>
  <si>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</si>
  <si>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</si>
  <si>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</si>
  <si>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</si>
  <si>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</si>
  <si>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</si>
  <si>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</si>
  <si>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</si>
  <si>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</si>
  <si>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</si>
  <si>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</si>
  <si>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</si>
  <si>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</si>
  <si>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</si>
  <si>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</si>
  <si>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</si>
  <si>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</si>
  <si>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</si>
  <si>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</si>
  <si>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</si>
  <si>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</si>
  <si>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</si>
  <si>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</si>
  <si>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</si>
  <si>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</si>
  <si>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</si>
  <si>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</si>
  <si>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</si>
  <si>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</si>
  <si>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</si>
  <si>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</si>
  <si>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</si>
  <si>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</si>
  <si>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</si>
  <si>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</si>
  <si>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</si>
  <si>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</si>
  <si>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</si>
  <si>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</si>
  <si>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</si>
  <si>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</si>
  <si>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</si>
  <si>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</si>
  <si>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</si>
  <si>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</si>
  <si>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</si>
  <si>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</si>
  <si>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</si>
  <si>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</si>
  <si>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</si>
  <si>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</si>
  <si>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</si>
  <si>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</si>
  <si>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</si>
  <si>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</si>
  <si>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</si>
  <si>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</si>
  <si>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</si>
  <si>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</si>
  <si>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</si>
  <si>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</si>
  <si>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</si>
  <si>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</si>
  <si>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</si>
  <si>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</si>
  <si>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</si>
  <si>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</si>
  <si>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</si>
  <si>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</si>
  <si>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</si>
  <si>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</si>
  <si>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</si>
  <si>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</si>
  <si>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</si>
  <si>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</si>
  <si>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</si>
  <si>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</si>
  <si>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</si>
  <si>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</si>
  <si>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</si>
  <si>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</si>
  <si>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</si>
  <si>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</si>
  <si>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</si>
  <si>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</si>
  <si>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</si>
  <si>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</si>
  <si>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</si>
  <si>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</si>
  <si>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</si>
  <si>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</si>
  <si>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</si>
  <si>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</si>
  <si>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</si>
  <si>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</si>
  <si>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</si>
  <si>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</si>
  <si>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</si>
  <si>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</si>
  <si>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</si>
  <si>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</si>
  <si>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</si>
  <si>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</si>
  <si>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</si>
  <si>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</si>
  <si>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</si>
  <si>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</si>
  <si>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</si>
  <si>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</si>
  <si>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</si>
  <si>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</si>
  <si>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</si>
  <si>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</si>
  <si>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</si>
  <si>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</si>
  <si>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</si>
  <si>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</si>
  <si>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</si>
  <si>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</si>
  <si>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</si>
  <si>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</si>
  <si>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</si>
  <si>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</si>
  <si>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</si>
  <si>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</si>
  <si>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</si>
  <si>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</si>
  <si>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</si>
  <si>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</si>
  <si>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</si>
  <si>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</si>
  <si>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</si>
  <si>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</si>
  <si>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</si>
  <si>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</si>
  <si>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</si>
  <si>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</si>
  <si>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</si>
  <si>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</si>
  <si>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</si>
  <si>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</si>
  <si>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</si>
  <si>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</si>
  <si>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</si>
  <si>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</si>
  <si>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</si>
  <si>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</si>
  <si>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</si>
  <si>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</si>
  <si>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</si>
  <si>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</si>
  <si>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</si>
  <si>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</si>
  <si>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</si>
  <si>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</si>
  <si>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</si>
  <si>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</si>
  <si>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</si>
  <si>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</si>
  <si>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</si>
  <si>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</si>
  <si>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</si>
  <si>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</si>
  <si>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</si>
  <si>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</si>
  <si>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</si>
  <si>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</si>
  <si>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</si>
  <si>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</si>
  <si>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</si>
  <si>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</si>
  <si>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</si>
  <si>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</si>
  <si>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</si>
  <si>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</si>
  <si>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</si>
  <si>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</si>
  <si>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</si>
  <si>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</si>
  <si>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</si>
  <si>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</si>
  <si>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</si>
  <si>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</si>
  <si>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</si>
  <si>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</si>
  <si>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</si>
  <si>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</si>
  <si>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</si>
  <si>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</si>
  <si>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</si>
  <si>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</si>
  <si>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</si>
  <si>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</si>
  <si>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</si>
  <si>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</si>
  <si>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</si>
  <si>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</si>
  <si>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</si>
  <si>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</si>
  <si>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</si>
  <si>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</si>
  <si>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</si>
  <si>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</si>
  <si>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</si>
  <si>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</si>
  <si>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</si>
  <si>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</si>
  <si>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</si>
  <si>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</si>
  <si>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</si>
  <si>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</si>
  <si>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</si>
  <si>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</si>
  <si>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</si>
  <si>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</si>
  <si>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</si>
  <si>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</si>
  <si>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</si>
  <si>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</si>
  <si>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</si>
  <si>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</si>
  <si>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</si>
  <si>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</si>
  <si>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</si>
  <si>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</si>
  <si>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</si>
  <si>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</si>
  <si>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</si>
  <si>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</si>
  <si>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</si>
  <si>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</si>
  <si>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</si>
  <si>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</si>
  <si>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</si>
  <si>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</si>
  <si>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</si>
  <si>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</si>
  <si>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</si>
  <si>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</si>
  <si>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</si>
  <si>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</si>
  <si>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</si>
  <si>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</si>
  <si>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</si>
  <si>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</si>
  <si>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</si>
  <si>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</si>
  <si>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</si>
  <si>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</si>
  <si>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</si>
  <si>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</si>
  <si>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</si>
  <si>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</si>
  <si>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</si>
  <si>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</si>
  <si>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</si>
  <si>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</si>
  <si>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</si>
  <si>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</si>
  <si>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</si>
  <si>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</si>
  <si>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</si>
  <si>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</si>
  <si>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</si>
  <si>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</si>
  <si>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</si>
  <si>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</si>
  <si>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</si>
  <si>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</si>
  <si>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</si>
  <si>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</si>
  <si>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</si>
  <si>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</si>
  <si>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</si>
  <si>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</si>
  <si>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</si>
  <si>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</si>
  <si>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</si>
  <si>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</si>
  <si>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</si>
  <si>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</si>
  <si>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</si>
  <si>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</si>
  <si>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</si>
  <si>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</si>
  <si>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</si>
  <si>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</si>
  <si>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</si>
  <si>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</si>
  <si>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</si>
  <si>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</si>
  <si>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</si>
  <si>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</si>
  <si>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</si>
  <si>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</si>
  <si>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</si>
  <si>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</si>
  <si>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</si>
  <si>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</si>
  <si>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</si>
  <si>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</si>
  <si>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</si>
  <si>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</si>
  <si>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</si>
  <si>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</si>
  <si>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</si>
  <si>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</si>
  <si>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</si>
  <si>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</si>
  <si>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</si>
  <si>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</si>
  <si>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</si>
  <si>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</si>
  <si>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</si>
  <si>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</si>
  <si>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</si>
  <si>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</si>
  <si>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</si>
  <si>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</si>
  <si>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</si>
  <si>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</si>
  <si>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</si>
  <si>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</si>
  <si>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</si>
  <si>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</si>
  <si>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</si>
  <si>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</si>
  <si>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</si>
  <si>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</si>
  <si>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</si>
  <si>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</si>
  <si>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</si>
  <si>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</si>
  <si>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</si>
  <si>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</si>
  <si>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</si>
  <si>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</si>
  <si>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</si>
  <si>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</si>
  <si>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</si>
  <si>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</si>
  <si>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</si>
  <si>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</si>
  <si>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</si>
  <si>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</si>
  <si>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</si>
  <si>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</si>
  <si>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</si>
  <si>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</si>
  <si>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</si>
  <si>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</si>
  <si>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</si>
  <si>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</si>
  <si>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</si>
  <si>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</si>
  <si>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</si>
  <si>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</si>
  <si>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</si>
  <si>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</si>
  <si>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</si>
  <si>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</si>
  <si>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</si>
  <si>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</si>
  <si>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</si>
  <si>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</si>
  <si>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</si>
  <si>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</si>
  <si>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</si>
  <si>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</si>
  <si>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</si>
  <si>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</si>
  <si>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</si>
  <si>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</si>
  <si>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</si>
  <si>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</si>
  <si>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</si>
  <si>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</si>
  <si>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</si>
  <si>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</si>
  <si>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</si>
  <si>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</si>
  <si>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</si>
  <si>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</si>
  <si>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</si>
  <si>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</si>
  <si>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</si>
  <si>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</si>
  <si>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</si>
  <si>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</si>
  <si>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</si>
  <si>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</si>
  <si>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</si>
  <si>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</si>
  <si>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</si>
  <si>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</si>
  <si>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</si>
  <si>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</si>
  <si>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</si>
  <si>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</si>
  <si>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</si>
  <si>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</si>
  <si>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</si>
  <si>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</si>
  <si>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</si>
  <si>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</si>
  <si>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</si>
  <si>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</si>
  <si>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</si>
  <si>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</si>
  <si>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</si>
  <si>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</si>
  <si>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</si>
  <si>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</si>
  <si>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</si>
  <si>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</si>
  <si>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</si>
  <si>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</si>
  <si>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</si>
  <si>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</si>
  <si>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</si>
  <si>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</si>
  <si>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</si>
  <si>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</si>
  <si>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</si>
  <si>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</si>
  <si>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</si>
  <si>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</si>
  <si>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</si>
  <si>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</si>
  <si>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</si>
  <si>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</si>
  <si>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</si>
  <si>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</si>
  <si>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</si>
  <si>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</si>
  <si>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</si>
  <si>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</si>
  <si>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</si>
  <si>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</si>
  <si>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</si>
  <si>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</si>
  <si>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</si>
  <si>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</si>
  <si>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</si>
  <si>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</si>
  <si>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</si>
  <si>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</si>
  <si>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</si>
  <si>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</si>
  <si>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</si>
  <si>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</si>
  <si>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</si>
  <si>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</si>
  <si>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</si>
  <si>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</si>
  <si>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</si>
  <si>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</si>
  <si>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</si>
  <si>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</si>
  <si>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</si>
  <si>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</si>
  <si>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</si>
  <si>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</si>
  <si>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</si>
  <si>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</si>
  <si>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</si>
  <si>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</si>
  <si>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</si>
  <si>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</si>
  <si>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</si>
  <si>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</si>
  <si>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</si>
  <si>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</si>
  <si>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</si>
  <si>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</si>
  <si>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</si>
  <si>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</si>
  <si>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</si>
  <si>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</si>
  <si>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</si>
  <si>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</si>
  <si>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</si>
  <si>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</si>
  <si>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</si>
  <si>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</si>
  <si>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</si>
  <si>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</si>
  <si>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</si>
  <si>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</si>
  <si>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</si>
  <si>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</si>
  <si>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</si>
  <si>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</si>
  <si>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</si>
  <si>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</si>
  <si>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</si>
  <si>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</si>
  <si>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</si>
  <si>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</si>
  <si>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</si>
  <si>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</si>
  <si>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</si>
  <si>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</si>
  <si>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</si>
  <si>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</si>
  <si>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</si>
  <si>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</si>
  <si>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</si>
  <si>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</si>
  <si>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</si>
  <si>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</si>
  <si>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</si>
  <si>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</si>
  <si>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</si>
  <si>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</si>
  <si>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</si>
  <si>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</si>
  <si>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</si>
  <si>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</si>
  <si>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</si>
  <si>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</si>
  <si>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</si>
  <si>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</si>
  <si>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</si>
  <si>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</si>
  <si>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</si>
  <si>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</si>
  <si>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</si>
  <si>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</si>
  <si>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</si>
  <si>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</si>
  <si>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</si>
  <si>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</si>
  <si>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</si>
  <si>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</si>
  <si>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</si>
  <si>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</si>
  <si>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</si>
  <si>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</si>
  <si>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</si>
  <si>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</si>
  <si>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</si>
  <si>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</si>
  <si>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</si>
  <si>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</si>
  <si>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</si>
  <si>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</si>
  <si>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</si>
  <si>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</si>
  <si>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</si>
  <si>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</si>
  <si>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</si>
  <si>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</si>
  <si>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</si>
  <si>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</si>
  <si>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</si>
  <si>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</si>
  <si>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</si>
  <si>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</si>
  <si>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</si>
  <si>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</si>
  <si>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</si>
  <si>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</si>
  <si>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</si>
  <si>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</si>
  <si>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</si>
  <si>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</si>
  <si>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</si>
  <si>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</si>
  <si>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</si>
  <si>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</si>
  <si>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</si>
  <si>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</si>
  <si>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</si>
  <si>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</si>
  <si>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</si>
  <si>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</si>
  <si>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</si>
  <si>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</si>
  <si>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</si>
  <si>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</si>
  <si>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</si>
  <si>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</si>
  <si>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</si>
  <si>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</si>
  <si>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</si>
  <si>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</si>
  <si>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</si>
  <si>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</si>
  <si>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</si>
  <si>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</si>
  <si>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</si>
  <si>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</si>
  <si>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</si>
  <si>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</si>
  <si>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</si>
  <si>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</si>
  <si>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</si>
  <si>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</si>
  <si>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</si>
  <si>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</si>
  <si>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</si>
  <si>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</si>
  <si>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</si>
  <si>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</si>
  <si>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</si>
  <si>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</si>
  <si>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</si>
  <si>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</si>
  <si>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</si>
  <si>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</si>
  <si>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</si>
  <si>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</si>
  <si>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</si>
  <si>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</si>
  <si>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</si>
  <si>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</si>
  <si>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</si>
  <si>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</si>
  <si>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</si>
  <si>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</si>
  <si>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</si>
  <si>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</si>
  <si>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</si>
  <si>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</si>
  <si>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</si>
  <si>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</si>
  <si>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</si>
  <si>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</si>
  <si>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</si>
  <si>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</si>
  <si>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</si>
  <si>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</si>
  <si>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</si>
  <si>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</si>
  <si>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</si>
  <si>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</si>
  <si>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</si>
  <si>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</si>
  <si>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</si>
  <si>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</si>
  <si>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</si>
  <si>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</si>
  <si>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</si>
  <si>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</si>
  <si>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</si>
  <si>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</si>
  <si>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</si>
  <si>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</si>
  <si>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</si>
  <si>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</si>
  <si>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</si>
  <si>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</si>
  <si>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</si>
  <si>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</si>
  <si>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</si>
  <si>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</si>
  <si>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</si>
  <si>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</si>
  <si>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</si>
  <si>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</si>
  <si>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</si>
  <si>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</si>
  <si>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</si>
  <si>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</si>
  <si>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</si>
  <si>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</si>
  <si>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</si>
  <si>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</si>
  <si>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</si>
  <si>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</si>
  <si>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</si>
  <si>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</si>
  <si>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</si>
  <si>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</si>
  <si>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</si>
  <si>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</si>
  <si>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</si>
  <si>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</si>
  <si>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</si>
  <si>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</si>
  <si>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</si>
  <si>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</si>
  <si>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</si>
  <si>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</si>
  <si>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</si>
  <si>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</si>
  <si>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</si>
  <si>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</si>
  <si>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</si>
  <si>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</si>
  <si>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</si>
  <si>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</si>
  <si>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</si>
  <si>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</si>
  <si>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</si>
  <si>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</si>
  <si>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</si>
  <si>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</si>
  <si>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</si>
  <si>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</si>
  <si>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</si>
  <si>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</si>
  <si>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</si>
  <si>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</si>
  <si>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</si>
  <si>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</si>
  <si>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</si>
  <si>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</si>
  <si>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</si>
  <si>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</si>
  <si>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</si>
  <si>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</si>
  <si>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</si>
  <si>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</si>
  <si>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</si>
  <si>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</si>
  <si>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</si>
  <si>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</si>
  <si>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</si>
  <si>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</si>
  <si>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</si>
  <si>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</si>
  <si>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</si>
  <si>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</si>
  <si>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</si>
  <si>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</si>
  <si>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</si>
  <si>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</si>
  <si>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</si>
  <si>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</si>
  <si>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</si>
  <si>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</si>
  <si>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</si>
  <si>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</si>
  <si>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</si>
  <si>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</si>
  <si>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</si>
  <si>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</si>
  <si>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</si>
  <si>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</si>
  <si>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</si>
  <si>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</si>
  <si>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</si>
  <si>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</si>
  <si>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</si>
  <si>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</si>
  <si>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</si>
  <si>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</si>
  <si>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</si>
  <si>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</si>
  <si>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</si>
  <si>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</si>
  <si>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</si>
  <si>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</si>
  <si>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</si>
  <si>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</si>
  <si>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</si>
  <si>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</si>
  <si>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</si>
  <si>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</si>
  <si>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</si>
  <si>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</si>
  <si>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</si>
  <si>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</si>
  <si>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</si>
  <si>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</si>
  <si>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</si>
  <si>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</si>
  <si>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</si>
  <si>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</si>
  <si>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</si>
  <si>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</si>
  <si>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</si>
  <si>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</si>
  <si>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</si>
  <si>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</si>
  <si>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</si>
  <si>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</si>
  <si>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</si>
  <si>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</si>
  <si>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</si>
  <si>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</si>
  <si>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</si>
  <si>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</si>
  <si>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</si>
  <si>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</si>
  <si>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</si>
  <si>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</si>
  <si>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</si>
  <si>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</si>
  <si>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</si>
  <si>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</si>
  <si>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</si>
  <si>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</si>
  <si>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</si>
  <si>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</si>
  <si>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</si>
  <si>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</si>
  <si>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</si>
  <si>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</si>
  <si>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</si>
  <si>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</si>
  <si>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</si>
  <si>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</si>
  <si>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</si>
  <si>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</si>
  <si>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</si>
  <si>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</si>
  <si>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</si>
  <si>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</si>
  <si>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</si>
  <si>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</si>
  <si>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</si>
  <si>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</si>
  <si>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</si>
  <si>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</si>
  <si>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</si>
  <si>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</si>
  <si>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</si>
  <si>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</si>
  <si>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</si>
  <si>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</si>
  <si>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</si>
  <si>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</si>
  <si>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</si>
  <si>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</si>
  <si>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</si>
  <si>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</si>
  <si>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</si>
  <si>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</si>
  <si>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</si>
  <si>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</si>
  <si>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</si>
  <si>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</si>
  <si>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</si>
  <si>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</si>
  <si>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</si>
  <si>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</si>
  <si>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</si>
  <si>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</si>
  <si>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</si>
  <si>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</si>
  <si>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</si>
  <si>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</si>
  <si>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</si>
  <si>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</si>
  <si>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</si>
  <si>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</si>
  <si>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</si>
  <si>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</si>
  <si>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</si>
  <si>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</si>
  <si>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</si>
  <si>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</si>
  <si>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</si>
  <si>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</si>
  <si>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</si>
  <si>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</si>
  <si>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</si>
  <si>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</si>
  <si>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</si>
  <si>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</si>
  <si>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</si>
  <si>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</si>
  <si>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</si>
  <si>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</si>
  <si>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</si>
  <si>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</si>
  <si>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</si>
  <si>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</si>
  <si>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</si>
  <si>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</si>
  <si>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</si>
  <si>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</si>
  <si>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</si>
  <si>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</si>
  <si>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</si>
  <si>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</si>
  <si>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</si>
  <si>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</si>
  <si>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</si>
  <si>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</si>
  <si>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</si>
  <si>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</si>
  <si>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</si>
  <si>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</si>
  <si>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</si>
  <si>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</si>
  <si>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</si>
  <si>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</si>
  <si>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</si>
  <si>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</si>
  <si>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</si>
  <si>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</si>
  <si>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</si>
  <si>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</si>
  <si>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</si>
  <si>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</si>
  <si>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</si>
  <si>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</si>
  <si>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</si>
  <si>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</si>
  <si>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</si>
  <si>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</si>
  <si>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</si>
  <si>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</si>
  <si>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</si>
  <si>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</si>
  <si>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</si>
  <si>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</si>
  <si>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</si>
  <si>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</si>
  <si>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</si>
  <si>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</si>
  <si>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</si>
  <si>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</si>
  <si>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</si>
  <si>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</si>
  <si>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</si>
  <si>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</si>
  <si>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</si>
  <si>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</si>
  <si>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</si>
  <si>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</si>
  <si>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</si>
  <si>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</si>
  <si>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</si>
  <si>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</si>
  <si>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</si>
  <si>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</si>
  <si>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</si>
  <si>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</si>
  <si>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</si>
  <si>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</si>
  <si>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</si>
  <si>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</si>
  <si>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</si>
  <si>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</si>
  <si>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</si>
  <si>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</si>
  <si>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</si>
  <si>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</si>
  <si>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</si>
  <si>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</si>
  <si>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</si>
  <si>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</si>
  <si>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</si>
  <si>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</si>
  <si>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</si>
  <si>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</si>
  <si>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</si>
  <si>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</si>
  <si>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</si>
  <si>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</si>
  <si>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</si>
  <si>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</si>
  <si>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</si>
  <si>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</si>
  <si>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</si>
  <si>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</si>
  <si>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</si>
  <si>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</si>
  <si>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</si>
  <si>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</si>
  <si>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</si>
  <si>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</si>
  <si>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</si>
  <si>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</si>
  <si>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</si>
  <si>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</si>
  <si>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</si>
  <si>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</si>
  <si>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</si>
  <si>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</si>
  <si>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</si>
  <si>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</si>
  <si>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</si>
  <si>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</si>
  <si>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</si>
  <si>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</si>
  <si>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</si>
  <si>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</si>
  <si>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</si>
  <si>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</si>
  <si>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</si>
  <si>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</si>
  <si>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</si>
  <si>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</si>
  <si>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</si>
  <si>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</si>
  <si>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</si>
  <si>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</si>
  <si>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</si>
  <si>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</si>
  <si>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</si>
  <si>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</si>
  <si>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</si>
  <si>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</si>
  <si>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</si>
  <si>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</si>
  <si>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</si>
  <si>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</si>
  <si>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</si>
  <si>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</si>
  <si>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</si>
  <si>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</si>
  <si>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</si>
  <si>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</si>
  <si>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</si>
  <si>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</si>
  <si>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</si>
  <si>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</si>
  <si>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</si>
  <si>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</si>
  <si>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</si>
  <si>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</si>
  <si>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</si>
  <si>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</si>
  <si>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</si>
  <si>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</si>
  <si>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</si>
  <si>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</si>
  <si>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</si>
  <si>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</si>
  <si>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</si>
  <si>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</si>
  <si>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</si>
  <si>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</si>
  <si>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</si>
  <si>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</si>
  <si>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</si>
  <si>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</si>
  <si>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</si>
  <si>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</si>
  <si>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</si>
  <si>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</si>
  <si>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</si>
  <si>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</si>
  <si>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</si>
  <si>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</si>
  <si>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</si>
  <si>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</si>
  <si>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</si>
  <si>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</si>
  <si>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</si>
  <si>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</si>
  <si>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</si>
  <si>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</si>
  <si>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</si>
  <si>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</si>
  <si>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</si>
  <si>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</si>
  <si>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</si>
  <si>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</si>
  <si>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</si>
  <si>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</si>
  <si>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</si>
  <si>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</si>
  <si>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</si>
  <si>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</si>
  <si>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</si>
  <si>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</si>
  <si>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</si>
  <si>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</si>
  <si>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</si>
  <si>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</si>
  <si>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</si>
  <si>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</si>
  <si>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</si>
  <si>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</si>
  <si>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</si>
  <si>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</si>
  <si>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</si>
  <si>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</si>
  <si>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</si>
  <si>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</si>
  <si>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</si>
  <si>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</si>
  <si>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</si>
  <si>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</si>
  <si>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</si>
  <si>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</si>
  <si>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</si>
  <si>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</si>
  <si>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</si>
  <si>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</si>
  <si>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</si>
  <si>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</si>
  <si>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</si>
  <si>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</si>
  <si>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</si>
  <si>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</si>
  <si>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</si>
  <si>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</si>
  <si>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</si>
  <si>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</si>
  <si>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</si>
  <si>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</si>
  <si>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</si>
  <si>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</si>
  <si>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</si>
  <si>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</si>
  <si>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</si>
  <si>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</si>
  <si>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</si>
  <si>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</si>
  <si>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</si>
  <si>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</si>
  <si>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</si>
  <si>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</si>
  <si>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</si>
  <si>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</si>
  <si>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</si>
  <si>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</si>
  <si>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</si>
  <si>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</si>
  <si>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</si>
  <si>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</si>
  <si>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</si>
  <si>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</si>
  <si>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</si>
  <si>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</si>
  <si>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</si>
  <si>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</si>
  <si>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</si>
  <si>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</si>
  <si>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</si>
  <si>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</si>
  <si>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</si>
  <si>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</si>
  <si>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</si>
  <si>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</si>
  <si>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</si>
  <si>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</si>
  <si>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</si>
  <si>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</si>
  <si>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</si>
  <si>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</si>
  <si>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</si>
  <si>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</si>
  <si>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</si>
  <si>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</si>
  <si>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</si>
  <si>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</si>
  <si>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</si>
  <si>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</si>
  <si>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</si>
  <si>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</si>
  <si>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</si>
  <si>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</si>
  <si>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</si>
  <si>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</si>
  <si>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</si>
  <si>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</si>
  <si>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</si>
  <si>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</si>
  <si>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</si>
  <si>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</si>
  <si>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</si>
  <si>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</si>
  <si>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</si>
  <si>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</si>
  <si>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</si>
  <si>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</si>
  <si>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</si>
  <si>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</si>
  <si>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</si>
  <si>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</si>
  <si>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</si>
  <si>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</si>
  <si>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</si>
  <si>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</si>
  <si>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</si>
  <si>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</si>
  <si>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</si>
  <si>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</si>
  <si>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</si>
  <si>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</si>
  <si>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</si>
  <si>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</si>
  <si>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</si>
  <si>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</si>
  <si>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</si>
  <si>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</si>
  <si>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</si>
  <si>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</si>
  <si>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</si>
  <si>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</si>
  <si>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</si>
  <si>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</si>
  <si>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</si>
  <si>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</si>
  <si>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</si>
  <si>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</si>
  <si>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</si>
  <si>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</si>
  <si>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</si>
  <si>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</si>
  <si>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</si>
  <si>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</si>
  <si>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</si>
  <si>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</si>
  <si>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</si>
  <si>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</si>
  <si>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</si>
  <si>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</si>
  <si>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</si>
  <si>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</si>
  <si>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</si>
  <si>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</si>
  <si>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</si>
  <si>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</si>
  <si>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</si>
  <si>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</si>
  <si>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</si>
  <si>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</si>
  <si>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</si>
  <si>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</si>
  <si>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</si>
  <si>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</si>
  <si>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</si>
  <si>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</si>
  <si>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</si>
  <si>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</si>
  <si>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</si>
  <si>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</si>
  <si>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</si>
  <si>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</si>
  <si>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</si>
  <si>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</si>
  <si>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</si>
  <si>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</si>
  <si>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</si>
  <si>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</si>
  <si>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</si>
  <si>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</si>
  <si>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</si>
  <si>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</si>
  <si>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</si>
  <si>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</si>
  <si>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</si>
  <si>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</si>
  <si>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</si>
  <si>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</si>
  <si>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</si>
  <si>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</si>
  <si>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</si>
  <si>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</si>
  <si>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</si>
  <si>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</si>
  <si>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</si>
  <si>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</si>
  <si>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</si>
  <si>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</si>
  <si>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</si>
  <si>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</si>
  <si>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</si>
  <si>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</si>
  <si>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</si>
  <si>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</si>
  <si>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</si>
  <si>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</si>
  <si>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</si>
  <si>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</si>
  <si>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</si>
  <si>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</si>
  <si>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</si>
  <si>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</si>
  <si>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</si>
  <si>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</si>
  <si>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</si>
  <si>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</si>
  <si>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</si>
  <si>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</si>
  <si>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</si>
  <si>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</si>
  <si>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</si>
  <si>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</si>
  <si>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</si>
  <si>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</si>
  <si>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</si>
  <si>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</si>
  <si>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</si>
  <si>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</si>
  <si>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</si>
  <si>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</si>
  <si>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</si>
  <si>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</si>
  <si>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</si>
  <si>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</si>
  <si>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</si>
  <si>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</si>
  <si>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</si>
  <si>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</si>
  <si>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</si>
  <si>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</si>
  <si>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</si>
  <si>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</si>
  <si>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</si>
  <si>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</si>
  <si>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</si>
  <si>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</si>
  <si>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</si>
  <si>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</si>
  <si>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</si>
  <si>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</si>
  <si>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</si>
  <si>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</si>
  <si>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</si>
  <si>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</si>
  <si>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</si>
  <si>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</si>
  <si>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</si>
  <si>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</si>
  <si>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</si>
  <si>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</si>
  <si>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</si>
  <si>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</si>
  <si>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</si>
  <si>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</si>
  <si>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</si>
  <si>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</si>
  <si>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</si>
  <si>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</si>
  <si>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</si>
  <si>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</si>
  <si>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</si>
  <si>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</si>
  <si>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</si>
  <si>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</si>
  <si>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</si>
  <si>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</si>
  <si>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</si>
  <si>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</si>
  <si>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</si>
  <si>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</si>
  <si>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</si>
  <si>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</si>
  <si>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</si>
  <si>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</si>
  <si>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</si>
  <si>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</si>
  <si>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</si>
  <si>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</si>
  <si>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</si>
  <si>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</si>
  <si>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</si>
  <si>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</si>
  <si>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</si>
  <si>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</si>
  <si>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</si>
  <si>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</si>
  <si>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</si>
  <si>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</si>
  <si>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</si>
  <si>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</si>
  <si>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</si>
  <si>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</si>
  <si>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</si>
  <si>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</si>
  <si>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</si>
  <si>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</si>
  <si>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</si>
  <si>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</si>
  <si>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</si>
  <si>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</si>
  <si>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</si>
  <si>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</si>
  <si>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</si>
  <si>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</si>
  <si>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</si>
  <si>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</si>
  <si>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</si>
  <si>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</si>
  <si>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</si>
  <si>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</si>
  <si>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</si>
  <si>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</si>
  <si>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</si>
  <si>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</si>
  <si>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</si>
  <si>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</si>
  <si>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</si>
  <si>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</si>
  <si>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</si>
  <si>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</si>
  <si>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</si>
  <si>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</si>
  <si>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</si>
  <si>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</si>
  <si>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</si>
  <si>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</si>
  <si>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</si>
  <si>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</si>
  <si>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</si>
  <si>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</si>
  <si>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</si>
  <si>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</si>
  <si>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</si>
  <si>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</si>
  <si>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</si>
  <si>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</si>
  <si>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</si>
  <si>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</si>
  <si>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</si>
  <si>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</si>
  <si>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</si>
  <si>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</si>
  <si>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</si>
  <si>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</si>
  <si>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</si>
  <si>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</si>
  <si>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</si>
  <si>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</si>
  <si>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</si>
  <si>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</si>
  <si>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</si>
  <si>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</si>
  <si>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</si>
  <si>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</si>
  <si>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</si>
  <si>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</si>
  <si>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</si>
  <si>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</si>
  <si>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</si>
  <si>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</si>
  <si>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</si>
  <si>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</si>
  <si>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</si>
  <si>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</si>
  <si>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</si>
  <si>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</si>
  <si>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</si>
  <si>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</si>
  <si>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</si>
  <si>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</si>
  <si>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</si>
  <si>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</si>
  <si>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</si>
  <si>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</si>
  <si>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</si>
  <si>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</si>
  <si>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</si>
  <si>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</si>
  <si>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</si>
  <si>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</si>
  <si>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</si>
  <si>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</si>
  <si>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</si>
  <si>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</si>
  <si>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</si>
  <si>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</si>
  <si>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</si>
  <si>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</si>
  <si>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</si>
  <si>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</si>
  <si>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</si>
  <si>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</si>
  <si>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</si>
  <si>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</si>
  <si>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</si>
  <si>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</si>
  <si>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</si>
  <si>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</si>
  <si>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</si>
  <si>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</si>
  <si>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</si>
  <si>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</si>
  <si>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</si>
  <si>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</si>
  <si>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</si>
  <si>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</si>
  <si>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</si>
  <si>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</si>
  <si>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</si>
  <si>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</si>
  <si>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</si>
  <si>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</si>
  <si>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</si>
  <si>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</si>
  <si>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</si>
  <si>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</si>
  <si>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</si>
  <si>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</si>
  <si>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</si>
  <si>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</si>
  <si>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</si>
  <si>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</si>
  <si>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</si>
  <si>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</si>
  <si>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</si>
  <si>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</si>
  <si>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</si>
  <si>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</si>
  <si>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</si>
  <si>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</si>
  <si>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</si>
  <si>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</si>
  <si>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</si>
  <si>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</si>
  <si>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</si>
  <si>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</si>
  <si>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</si>
  <si>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</si>
  <si>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</si>
  <si>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</si>
  <si>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</si>
  <si>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</si>
  <si>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</si>
  <si>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</si>
  <si>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</si>
  <si>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</si>
  <si>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</si>
  <si>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</si>
  <si>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</si>
  <si>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</si>
  <si>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</si>
  <si>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</si>
  <si>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</si>
  <si>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</si>
  <si>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</si>
  <si>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</si>
  <si>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</si>
  <si>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</si>
  <si>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</si>
  <si>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</si>
  <si>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</si>
  <si>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</si>
  <si>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</si>
  <si>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</si>
  <si>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</si>
  <si>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</si>
  <si>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</si>
  <si>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</si>
  <si>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</si>
  <si>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</si>
  <si>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</si>
  <si>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</si>
  <si>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</si>
  <si>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</si>
  <si>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</si>
  <si>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</si>
  <si>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</si>
  <si>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</si>
  <si>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</si>
  <si>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</si>
  <si>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</si>
  <si>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</si>
  <si>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</si>
  <si>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</si>
  <si>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</si>
  <si>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</si>
  <si>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</si>
  <si>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</si>
  <si>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</si>
  <si>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</si>
  <si>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</si>
  <si>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</si>
  <si>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</si>
  <si>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</si>
  <si>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</si>
  <si>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</si>
  <si>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</si>
  <si>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</si>
  <si>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</si>
  <si>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</si>
  <si>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</si>
  <si>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</si>
  <si>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</si>
  <si>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</si>
  <si>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</si>
  <si>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</si>
  <si>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</si>
  <si>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</si>
  <si>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</si>
  <si>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</si>
  <si>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</si>
  <si>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</si>
  <si>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</si>
  <si>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</si>
  <si>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</si>
  <si>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</si>
  <si>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</si>
  <si>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</si>
  <si>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</si>
  <si>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</si>
  <si>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</si>
  <si>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</si>
  <si>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</si>
  <si>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</si>
  <si>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</si>
  <si>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</si>
  <si>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</si>
  <si>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</si>
  <si>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</si>
  <si>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</si>
  <si>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</si>
  <si>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</si>
  <si>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</si>
  <si>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</si>
  <si>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</si>
  <si>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</si>
  <si>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</si>
  <si>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</si>
  <si>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</si>
  <si>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</si>
  <si>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</si>
  <si>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</si>
  <si>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</si>
  <si>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</si>
  <si>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</si>
  <si>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</si>
  <si>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</si>
  <si>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</si>
  <si>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</si>
  <si>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</si>
  <si>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</si>
  <si>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</si>
  <si>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</si>
  <si>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</si>
  <si>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</si>
  <si>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</si>
  <si>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</si>
  <si>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</si>
  <si>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</si>
  <si>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</si>
  <si>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</si>
  <si>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</si>
  <si>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</si>
  <si>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</si>
  <si>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</si>
  <si>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</si>
  <si>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</si>
  <si>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</si>
  <si>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</si>
  <si>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</si>
  <si>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</si>
  <si>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</si>
  <si>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</si>
  <si>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</si>
  <si>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</si>
  <si>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</si>
  <si>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</si>
  <si>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</si>
  <si>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</si>
  <si>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</si>
  <si>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</si>
  <si>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</si>
  <si>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</si>
  <si>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</si>
  <si>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</si>
  <si>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</si>
  <si>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</si>
  <si>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</si>
  <si>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</si>
  <si>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</si>
  <si>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</si>
  <si>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</si>
  <si>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</si>
  <si>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</si>
  <si>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</si>
  <si>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</si>
  <si>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</si>
  <si>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</si>
  <si>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</si>
  <si>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</si>
  <si>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</si>
  <si>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</si>
  <si>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</si>
  <si>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</si>
  <si>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</si>
  <si>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</si>
  <si>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</si>
  <si>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</si>
  <si>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</si>
  <si>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</si>
  <si>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</si>
  <si>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</si>
  <si>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</si>
  <si>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</si>
  <si>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</si>
  <si>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</si>
  <si>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</si>
  <si>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</si>
  <si>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</si>
  <si>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</si>
  <si>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</si>
  <si>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</si>
  <si>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</si>
  <si>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</si>
  <si>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</si>
  <si>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</si>
  <si>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</si>
  <si>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</si>
  <si>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</si>
  <si>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</si>
  <si>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</si>
  <si>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</si>
  <si>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</si>
  <si>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</si>
  <si>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</si>
  <si>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</si>
  <si>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</si>
  <si>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</si>
  <si>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</si>
  <si>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</si>
  <si>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</si>
  <si>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</si>
  <si>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</si>
  <si>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</si>
  <si>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</si>
  <si>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</si>
  <si>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</si>
  <si>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</si>
  <si>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</si>
  <si>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</si>
  <si>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</si>
  <si>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</si>
  <si>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</si>
  <si>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</si>
  <si>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</si>
  <si>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</si>
  <si>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</si>
  <si>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</si>
  <si>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</si>
  <si>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</si>
  <si>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</si>
  <si>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</si>
  <si>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</si>
  <si>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</si>
  <si>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</si>
  <si>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</si>
  <si>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</si>
  <si>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</si>
  <si>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</si>
  <si>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</si>
  <si>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</si>
  <si>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</si>
  <si>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</si>
  <si>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</si>
  <si>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</si>
  <si>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</si>
  <si>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</si>
  <si>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</si>
  <si>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</si>
  <si>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</si>
  <si>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</si>
  <si>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</si>
  <si>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</si>
  <si>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</si>
  <si>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</si>
  <si>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</si>
  <si>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</si>
  <si>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</si>
  <si>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</si>
  <si>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</si>
  <si>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</si>
  <si>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</si>
  <si>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</si>
  <si>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</si>
  <si>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</si>
  <si>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</si>
  <si>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</si>
  <si>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</si>
  <si>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</si>
  <si>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</si>
  <si>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</si>
  <si>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</si>
  <si>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</si>
  <si>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</si>
  <si>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</si>
  <si>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</si>
  <si>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</si>
  <si>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</si>
  <si>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</si>
  <si>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</si>
  <si>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</si>
  <si>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</si>
  <si>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</si>
  <si>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</si>
  <si>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</si>
  <si>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</si>
  <si>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</si>
  <si>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</si>
  <si>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</si>
  <si>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</si>
  <si>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</si>
  <si>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</si>
  <si>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</si>
  <si>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</si>
  <si>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</si>
  <si>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</si>
  <si>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</si>
  <si>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</si>
  <si>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</si>
  <si>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</si>
  <si>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</si>
  <si>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</si>
  <si>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</si>
  <si>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</si>
  <si>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</si>
  <si>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</si>
  <si>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</si>
  <si>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</si>
  <si>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</si>
  <si>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</si>
  <si>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</si>
  <si>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</si>
  <si>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</si>
  <si>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</si>
  <si>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</si>
  <si>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</si>
  <si>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</si>
  <si>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</si>
  <si>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</si>
  <si>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</si>
  <si>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</si>
  <si>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</si>
  <si>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</si>
  <si>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</si>
  <si>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</si>
  <si>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</si>
  <si>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</si>
  <si>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</si>
  <si>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</si>
  <si>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</si>
  <si>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</si>
  <si>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</si>
  <si>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</si>
  <si>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</si>
  <si>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</si>
  <si>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</si>
  <si>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</si>
  <si>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</si>
  <si>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</si>
  <si>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</si>
  <si>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</si>
  <si>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</si>
  <si>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</si>
  <si>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</si>
  <si>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</si>
  <si>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</si>
  <si>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</si>
  <si>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</si>
  <si>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</si>
  <si>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</si>
  <si>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</si>
  <si>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</si>
  <si>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</si>
  <si>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</si>
  <si>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</si>
  <si>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</si>
  <si>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</si>
  <si>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</si>
  <si>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</si>
  <si>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</si>
  <si>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</si>
  <si>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</si>
  <si>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</si>
  <si>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</si>
  <si>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</si>
  <si>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</si>
  <si>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</si>
  <si>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</si>
  <si>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</si>
  <si>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</si>
  <si>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</si>
  <si>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</si>
  <si>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</si>
  <si>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</si>
  <si>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</si>
  <si>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</si>
  <si>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</si>
  <si>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</si>
  <si>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</si>
  <si>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</si>
  <si>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</si>
  <si>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</si>
  <si>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</si>
  <si>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</si>
  <si>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</si>
  <si>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</si>
  <si>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</si>
  <si>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</si>
  <si>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</si>
  <si>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</si>
  <si>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</si>
  <si>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</si>
  <si>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</si>
  <si>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</si>
  <si>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</si>
  <si>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</si>
  <si>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</si>
  <si>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</si>
  <si>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</si>
  <si>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</si>
  <si>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</si>
  <si>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</si>
  <si>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</si>
  <si>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</si>
  <si>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</si>
  <si>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</si>
  <si>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</si>
  <si>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</si>
  <si>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</si>
  <si>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</si>
  <si>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</si>
  <si>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</si>
  <si>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</si>
  <si>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</si>
  <si>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</si>
  <si>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</si>
  <si>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</si>
  <si>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</si>
  <si>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</si>
  <si>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</si>
  <si>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</si>
  <si>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</si>
  <si>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</si>
  <si>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</si>
  <si>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</si>
  <si>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</si>
  <si>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</si>
  <si>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</si>
  <si>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</si>
  <si>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</si>
  <si>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</si>
  <si>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</si>
  <si>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</si>
  <si>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</si>
  <si>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</si>
  <si>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</si>
  <si>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</si>
  <si>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</si>
  <si>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</si>
  <si>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</si>
  <si>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</si>
  <si>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</si>
  <si>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</si>
  <si>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</si>
  <si>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</si>
  <si>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</si>
  <si>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</si>
  <si>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</si>
  <si>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</si>
  <si>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</si>
  <si>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</si>
  <si>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</si>
  <si>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</si>
  <si>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</si>
  <si>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</si>
  <si>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</si>
  <si>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</si>
  <si>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</si>
  <si>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</si>
  <si>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</si>
  <si>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</si>
  <si>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</si>
  <si>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</si>
  <si>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</si>
  <si>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</si>
  <si>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</si>
  <si>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</si>
  <si>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</si>
  <si>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</si>
  <si>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</si>
  <si>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</si>
  <si>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</si>
  <si>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</si>
  <si>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</si>
  <si>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</si>
  <si>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</si>
  <si>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</si>
  <si>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</si>
  <si>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</si>
  <si>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</si>
  <si>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</si>
  <si>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</si>
  <si>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</si>
  <si>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</si>
  <si>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</si>
  <si>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</si>
  <si>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</si>
  <si>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</si>
  <si>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</si>
  <si>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</si>
  <si>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</si>
  <si>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</si>
  <si>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</si>
  <si>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</si>
  <si>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</si>
  <si>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</si>
  <si>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</si>
  <si>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</si>
  <si>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</si>
  <si>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</si>
  <si>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</si>
  <si>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</si>
  <si>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</si>
  <si>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</si>
  <si>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</si>
  <si>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</si>
  <si>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</si>
  <si>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</si>
  <si>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</si>
  <si>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</si>
  <si>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</si>
  <si>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</si>
  <si>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</si>
  <si>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</si>
  <si>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</si>
  <si>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</si>
  <si>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</si>
  <si>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</si>
  <si>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</si>
  <si>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</si>
  <si>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</si>
  <si>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</si>
  <si>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</si>
  <si>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</si>
  <si>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</si>
  <si>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</si>
  <si>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</si>
  <si>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</si>
  <si>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</si>
  <si>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</si>
  <si>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</si>
  <si>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</si>
  <si>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</si>
  <si>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</si>
  <si>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</si>
  <si>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</si>
  <si>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</si>
  <si>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</si>
  <si>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</si>
  <si>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</si>
  <si>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</si>
  <si>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</si>
  <si>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</si>
  <si>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</si>
  <si>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</si>
  <si>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</si>
  <si>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</si>
  <si>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</si>
  <si>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</si>
  <si>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</si>
  <si>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</si>
  <si>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</si>
  <si>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</si>
  <si>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</si>
  <si>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</si>
  <si>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</si>
  <si>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</si>
  <si>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</si>
  <si>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</si>
  <si>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</si>
  <si>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</si>
  <si>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</si>
  <si>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</si>
  <si>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</si>
  <si>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</si>
  <si>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</si>
  <si>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</si>
  <si>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</si>
  <si>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</si>
  <si>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</si>
  <si>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</si>
  <si>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</si>
  <si>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</si>
  <si>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</si>
  <si>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</si>
  <si>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</si>
  <si>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</si>
  <si>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</si>
  <si>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</si>
  <si>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</si>
  <si>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</si>
  <si>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</si>
  <si>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</si>
  <si>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</si>
  <si>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</si>
  <si>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</si>
  <si>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</si>
  <si>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</si>
  <si>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</si>
  <si>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</si>
  <si>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</si>
  <si>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</si>
  <si>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</si>
  <si>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</si>
  <si>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</si>
  <si>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</si>
  <si>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</si>
  <si>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</si>
  <si>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</si>
  <si>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</si>
  <si>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</si>
  <si>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</si>
  <si>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</si>
  <si>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</si>
  <si>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</si>
  <si>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</si>
  <si>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</si>
  <si>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</si>
  <si>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</si>
  <si>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</si>
  <si>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</si>
  <si>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</si>
  <si>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</si>
  <si>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</si>
  <si>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</si>
  <si>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</si>
  <si>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</si>
  <si>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</si>
  <si>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</si>
  <si>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</si>
  <si>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</si>
  <si>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</si>
  <si>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</si>
  <si>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</si>
  <si>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</si>
  <si>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</si>
  <si>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</si>
  <si>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</si>
  <si>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</si>
  <si>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</si>
  <si>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</si>
  <si>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</si>
  <si>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</si>
  <si>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</si>
  <si>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</si>
  <si>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</si>
  <si>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</si>
  <si>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</si>
  <si>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</si>
  <si>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</si>
  <si>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</si>
  <si>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</si>
  <si>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</si>
  <si>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</si>
  <si>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</si>
  <si>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</si>
  <si>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</si>
  <si>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</si>
  <si>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</si>
  <si>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</si>
  <si>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</si>
  <si>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</si>
  <si>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</si>
  <si>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</si>
  <si>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</si>
  <si>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</si>
  <si>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</si>
  <si>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</si>
  <si>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</si>
  <si>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</si>
  <si>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</si>
  <si>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</si>
  <si>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</si>
  <si>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</si>
  <si>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</si>
  <si>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</si>
  <si>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</si>
  <si>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</si>
  <si>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</si>
  <si>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</si>
  <si>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</si>
  <si>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</si>
  <si>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</si>
  <si>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</si>
  <si>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</si>
  <si>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</si>
  <si>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</si>
  <si>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</si>
  <si>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</si>
  <si>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</si>
  <si>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</si>
  <si>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</si>
  <si>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</si>
  <si>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</si>
  <si>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</si>
  <si>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</si>
  <si>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</si>
  <si>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</si>
  <si>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</si>
  <si>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</si>
  <si>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</si>
  <si>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</si>
  <si>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</si>
  <si>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</si>
  <si>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</si>
  <si>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</si>
  <si>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</si>
  <si>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</si>
  <si>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</si>
  <si>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</si>
  <si>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</si>
  <si>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</si>
  <si>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</si>
  <si>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</si>
  <si>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</si>
  <si>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</si>
  <si>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</si>
  <si>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</si>
  <si>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</si>
  <si>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</si>
  <si>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</si>
  <si>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</si>
  <si>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</si>
  <si>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</si>
  <si>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</si>
  <si>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</si>
  <si>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</si>
  <si>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</si>
  <si>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</si>
  <si>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</si>
  <si>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</si>
  <si>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</si>
  <si>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</si>
  <si>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</si>
  <si>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</si>
  <si>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</si>
  <si>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</si>
  <si>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</si>
  <si>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</si>
  <si>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</si>
  <si>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</si>
  <si>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</si>
  <si>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</si>
  <si>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</si>
  <si>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</si>
  <si>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</si>
  <si>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</si>
  <si>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</si>
  <si>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</si>
  <si>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</si>
  <si>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</si>
  <si>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</si>
  <si>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</si>
  <si>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</si>
  <si>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</si>
  <si>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</si>
  <si>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</si>
  <si>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</si>
  <si>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</si>
  <si>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</si>
  <si>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</si>
  <si>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</si>
  <si>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</si>
  <si>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</si>
  <si>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</si>
  <si>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</si>
  <si>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</si>
  <si>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</si>
  <si>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</si>
  <si>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</si>
  <si>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</si>
  <si>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</si>
  <si>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</si>
  <si>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</si>
  <si>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</si>
  <si>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</si>
  <si>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</si>
  <si>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</si>
  <si>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</si>
  <si>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</si>
  <si>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</si>
  <si>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</si>
  <si>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</si>
  <si>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</si>
  <si>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</si>
  <si>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</si>
  <si>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</si>
  <si>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</si>
  <si>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</si>
  <si>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</si>
  <si>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</si>
  <si>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</si>
  <si>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</si>
  <si>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</si>
  <si>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</si>
  <si>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</si>
  <si>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</si>
  <si>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</si>
  <si>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</si>
  <si>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</si>
  <si>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</si>
  <si>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</si>
  <si>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</si>
  <si>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</si>
  <si>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</si>
  <si>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</si>
  <si>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</si>
  <si>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</si>
  <si>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</si>
  <si>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</si>
  <si>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</si>
  <si>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</si>
  <si>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</si>
  <si>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</si>
  <si>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</si>
  <si>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</si>
  <si>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</si>
  <si>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</si>
  <si>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</si>
  <si>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</si>
  <si>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</si>
  <si>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</si>
  <si>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</si>
  <si>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</si>
  <si>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</si>
  <si>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</si>
  <si>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</si>
  <si>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</si>
  <si>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</si>
  <si>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</si>
  <si>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</si>
  <si>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</si>
  <si>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</si>
  <si>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</si>
  <si>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</si>
  <si>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</si>
  <si>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</si>
  <si>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</si>
  <si>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</si>
  <si>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</si>
  <si>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</si>
  <si>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</si>
  <si>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</si>
  <si>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</si>
  <si>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</si>
  <si>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</si>
  <si>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</si>
  <si>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</si>
  <si>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</si>
  <si>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</si>
  <si>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</si>
  <si>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</si>
  <si>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</si>
  <si>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</si>
  <si>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</si>
  <si>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</si>
  <si>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</si>
  <si>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</si>
  <si>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</si>
  <si>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</si>
  <si>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</si>
  <si>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</si>
  <si>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</si>
  <si>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</si>
  <si>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</si>
  <si>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</si>
  <si>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</si>
  <si>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</si>
  <si>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</si>
  <si>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</si>
  <si>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</si>
  <si>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</si>
  <si>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</si>
  <si>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</si>
  <si>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</si>
  <si>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</si>
  <si>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</si>
  <si>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</si>
  <si>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</si>
  <si>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</si>
  <si>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</si>
  <si>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</si>
  <si>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</si>
  <si>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</si>
  <si>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</si>
  <si>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</si>
  <si>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</si>
  <si>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</si>
  <si>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</si>
  <si>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</si>
  <si>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</si>
  <si>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</si>
  <si>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</si>
  <si>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</si>
  <si>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</si>
  <si>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</si>
  <si>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</si>
  <si>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</si>
  <si>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</si>
  <si>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</si>
  <si>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</si>
  <si>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</si>
  <si>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</si>
  <si>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</si>
  <si>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</si>
  <si>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</si>
  <si>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</si>
  <si>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</si>
  <si>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</si>
  <si>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</si>
  <si>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</si>
  <si>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</si>
  <si>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</si>
  <si>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</si>
  <si>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</si>
  <si>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</si>
  <si>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</si>
  <si>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</si>
  <si>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</si>
  <si>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</si>
  <si>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</si>
  <si>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</si>
  <si>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</si>
  <si>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</si>
  <si>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</si>
  <si>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</si>
  <si>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</si>
  <si>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</si>
  <si>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</si>
  <si>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</si>
  <si>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</si>
  <si>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</si>
  <si>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</si>
  <si>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</si>
  <si>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</si>
  <si>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</si>
  <si>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</si>
  <si>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</si>
  <si>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</si>
  <si>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</si>
  <si>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</si>
  <si>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</si>
  <si>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</si>
  <si>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</si>
  <si>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</si>
  <si>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</si>
  <si>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</si>
  <si>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</si>
  <si>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</si>
  <si>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</si>
  <si>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</si>
  <si>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</si>
  <si>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</si>
  <si>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</si>
  <si>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</si>
  <si>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</si>
  <si>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</si>
  <si>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</si>
  <si>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</si>
  <si>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</si>
  <si>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</si>
  <si>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</si>
  <si>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</si>
  <si>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</si>
  <si>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</si>
  <si>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</si>
  <si>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</si>
  <si>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</si>
  <si>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</si>
  <si>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</si>
  <si>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</si>
  <si>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</si>
  <si>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</si>
  <si>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</si>
  <si>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</si>
  <si>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</si>
  <si>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</si>
  <si>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</si>
  <si>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</si>
  <si>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</si>
  <si>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</si>
  <si>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</si>
  <si>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</si>
  <si>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</si>
  <si>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</si>
  <si>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</si>
  <si>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</si>
  <si>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</si>
  <si>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</si>
  <si>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</si>
  <si>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</si>
  <si>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</si>
  <si>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</si>
  <si>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</si>
  <si>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</si>
  <si>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</si>
  <si>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</si>
  <si>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</si>
  <si>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</si>
  <si>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</si>
  <si>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</si>
  <si>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</si>
  <si>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</si>
  <si>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</si>
  <si>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</si>
  <si>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</si>
  <si>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</si>
  <si>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</si>
  <si>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</si>
  <si>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</si>
  <si>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</si>
  <si>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</si>
  <si>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</si>
  <si>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</si>
  <si>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</si>
  <si>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</si>
  <si>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</si>
  <si>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</si>
  <si>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</si>
  <si>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</si>
  <si>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</si>
  <si>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</si>
  <si>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</si>
  <si>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</si>
  <si>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</si>
  <si>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</si>
  <si>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</si>
  <si>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</si>
  <si>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</si>
  <si>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</si>
  <si>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</si>
  <si>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</si>
  <si>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</si>
  <si>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</si>
  <si>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</si>
  <si>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</si>
  <si>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</si>
  <si>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</si>
  <si>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</si>
  <si>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</si>
  <si>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</si>
  <si>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</si>
  <si>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</si>
  <si>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</si>
  <si>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</si>
  <si>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</si>
  <si>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</si>
  <si>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</si>
  <si>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</si>
  <si>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</si>
  <si>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</si>
  <si>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</si>
  <si>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</si>
  <si>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</si>
  <si>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</si>
  <si>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</si>
  <si>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</si>
  <si>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</si>
  <si>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</si>
  <si>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</si>
  <si>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</si>
  <si>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</si>
  <si>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</si>
  <si>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</si>
  <si>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</si>
  <si>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</si>
  <si>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</si>
  <si>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</si>
  <si>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</si>
  <si>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</si>
  <si>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</si>
  <si>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</si>
  <si>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</si>
  <si>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</si>
  <si>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</si>
  <si>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</si>
  <si>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</si>
  <si>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</si>
  <si>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</si>
  <si>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</si>
  <si>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</si>
  <si>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</si>
  <si>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</si>
  <si>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</si>
  <si>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</si>
  <si>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</si>
  <si>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</si>
  <si>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</si>
  <si>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</si>
  <si>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</si>
  <si>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</si>
  <si>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</si>
  <si>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</si>
  <si>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</si>
  <si>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</si>
  <si>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</si>
  <si>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</si>
  <si>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</si>
  <si>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</si>
  <si>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</si>
  <si>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</si>
  <si>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</si>
  <si>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</si>
  <si>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</si>
  <si>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</si>
  <si>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</si>
  <si>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</si>
  <si>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</si>
  <si>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</si>
  <si>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</si>
  <si>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</si>
  <si>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</si>
  <si>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</si>
  <si>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</si>
  <si>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</si>
  <si>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</si>
  <si>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</si>
  <si>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</si>
  <si>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</si>
  <si>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</si>
  <si>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</si>
  <si>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</si>
  <si>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</si>
  <si>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</si>
  <si>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</si>
  <si>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</si>
  <si>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</si>
  <si>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</si>
  <si>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</si>
  <si>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</si>
  <si>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</si>
  <si>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</si>
  <si>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</si>
  <si>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</si>
  <si>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</si>
  <si>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</si>
  <si>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</si>
  <si>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</si>
  <si>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</si>
  <si>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</si>
  <si>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</si>
  <si>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</si>
  <si>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</si>
  <si>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</si>
  <si>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</si>
  <si>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</si>
  <si>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</si>
  <si>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</si>
  <si>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</si>
  <si>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</si>
  <si>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</si>
  <si>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</si>
  <si>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</si>
  <si>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</si>
  <si>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</si>
  <si>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</si>
  <si>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</si>
  <si>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</si>
  <si>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</si>
  <si>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</si>
  <si>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</si>
  <si>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</si>
  <si>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</si>
  <si>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</si>
  <si>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</si>
  <si>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</si>
  <si>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</si>
  <si>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</si>
  <si>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</si>
  <si>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</si>
  <si>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</si>
  <si>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</si>
  <si>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</si>
  <si>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</si>
  <si>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</si>
  <si>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</si>
  <si>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</si>
  <si>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</si>
  <si>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</si>
  <si>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</si>
  <si>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</si>
  <si>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</si>
  <si>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</si>
  <si>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</si>
  <si>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</si>
  <si>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</si>
  <si>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</si>
  <si>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</si>
  <si>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</si>
  <si>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</si>
  <si>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</si>
  <si>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</si>
  <si>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</si>
  <si>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</si>
  <si>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</si>
  <si>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</si>
  <si>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</si>
  <si>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</si>
  <si>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</si>
  <si>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</si>
  <si>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</si>
  <si>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</si>
  <si>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</si>
  <si>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</si>
  <si>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</si>
  <si>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</si>
  <si>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</si>
  <si>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</si>
  <si>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</si>
  <si>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</si>
  <si>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</si>
  <si>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</si>
  <si>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</si>
  <si>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</si>
  <si>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</si>
  <si>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</si>
  <si>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</si>
  <si>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</si>
  <si>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</si>
  <si>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</si>
  <si>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</si>
  <si>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</si>
  <si>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</si>
  <si>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</si>
  <si>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</si>
  <si>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</si>
  <si>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</si>
  <si>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</si>
  <si>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</si>
  <si>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</si>
  <si>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</si>
  <si>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</si>
  <si>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</si>
  <si>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</si>
  <si>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</si>
  <si>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</si>
  <si>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</si>
  <si>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</si>
  <si>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</si>
  <si>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</si>
  <si>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</si>
  <si>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</si>
  <si>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</si>
  <si>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</si>
  <si>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</si>
  <si>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</si>
  <si>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</si>
  <si>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</si>
  <si>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</si>
  <si>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</si>
  <si>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</si>
  <si>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</si>
  <si>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</si>
  <si>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</si>
  <si>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</si>
  <si>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</si>
  <si>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</si>
  <si>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</si>
  <si>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</si>
  <si>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</si>
  <si>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</si>
  <si>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</si>
  <si>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</si>
  <si>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</si>
  <si>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</si>
  <si>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</si>
  <si>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</si>
  <si>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</si>
  <si>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</si>
  <si>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</si>
  <si>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</si>
  <si>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</si>
  <si>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</si>
  <si>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</si>
  <si>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</si>
  <si>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</si>
  <si>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</si>
  <si>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</si>
  <si>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</si>
  <si>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</si>
  <si>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</si>
  <si>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</si>
  <si>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</si>
  <si>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</si>
  <si>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</si>
  <si>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</si>
  <si>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</si>
  <si>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</si>
  <si>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</si>
  <si>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</si>
  <si>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</si>
  <si>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</si>
  <si>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</si>
  <si>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</si>
  <si>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</si>
  <si>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</si>
  <si>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</si>
  <si>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</si>
  <si>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</si>
  <si>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</si>
  <si>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</si>
  <si>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</si>
  <si>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</si>
  <si>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</si>
  <si>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</si>
  <si>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</si>
  <si>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</si>
  <si>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</si>
  <si>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</si>
  <si>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</si>
  <si>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</si>
  <si>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</si>
  <si>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</si>
  <si>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</si>
  <si>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</si>
  <si>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</si>
  <si>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</si>
  <si>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</si>
  <si>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</si>
  <si>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</si>
  <si>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</si>
  <si>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</si>
  <si>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</si>
  <si>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</si>
  <si>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</si>
  <si>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</si>
  <si>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</si>
  <si>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</si>
  <si>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</si>
  <si>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</si>
  <si>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</si>
  <si>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</si>
  <si>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</si>
  <si>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</si>
  <si>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</si>
  <si>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</si>
  <si>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</si>
  <si>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</si>
  <si>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</si>
  <si>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</si>
  <si>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</si>
  <si>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</si>
  <si>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</si>
  <si>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</si>
  <si>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</si>
  <si>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</si>
  <si>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</si>
  <si>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</si>
  <si>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</si>
  <si>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</si>
  <si>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</si>
  <si>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</si>
  <si>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</si>
  <si>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</si>
  <si>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</si>
  <si>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</si>
  <si>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</si>
  <si>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</si>
  <si>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</si>
  <si>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</si>
  <si>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</si>
  <si>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</si>
  <si>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</si>
  <si>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</si>
  <si>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</si>
  <si>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</si>
  <si>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</si>
  <si>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</si>
  <si>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</si>
  <si>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</si>
  <si>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</si>
  <si>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</si>
  <si>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</si>
  <si>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</si>
  <si>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</si>
  <si>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</si>
  <si>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</si>
  <si>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</si>
  <si>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</si>
  <si>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</si>
  <si>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</si>
  <si>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</si>
  <si>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</si>
  <si>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</si>
  <si>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</si>
  <si>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</si>
  <si>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</si>
  <si>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</si>
  <si>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</si>
  <si>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</si>
  <si>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</si>
  <si>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</si>
  <si>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</si>
  <si>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</si>
  <si>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</si>
  <si>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</si>
  <si>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</si>
  <si>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</si>
  <si>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</si>
  <si>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</si>
  <si>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</si>
  <si>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</si>
  <si>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</si>
  <si>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</si>
  <si>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</si>
  <si>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</si>
  <si>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</si>
  <si>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</si>
  <si>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</si>
  <si>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</si>
  <si>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</si>
  <si>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</si>
  <si>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</si>
  <si>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</si>
  <si>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</si>
  <si>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</si>
  <si>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</si>
  <si>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</si>
  <si>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</si>
  <si>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</si>
  <si>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</si>
  <si>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</si>
  <si>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</si>
  <si>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</si>
  <si>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</si>
  <si>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</si>
  <si>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</si>
  <si>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</si>
  <si>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</si>
  <si>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</si>
  <si>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</si>
  <si>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</si>
  <si>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</si>
  <si>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</si>
  <si>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</si>
  <si>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</si>
  <si>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</si>
  <si>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</si>
  <si>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</si>
  <si>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</si>
  <si>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</si>
  <si>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</si>
  <si>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</si>
  <si>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</si>
  <si>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</si>
  <si>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</si>
  <si>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</si>
  <si>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</si>
  <si>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</si>
  <si>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</si>
  <si>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</si>
  <si>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</si>
  <si>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</si>
  <si>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</si>
  <si>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</si>
  <si>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</si>
  <si>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</si>
  <si>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</si>
  <si>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</si>
  <si>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</si>
  <si>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</si>
  <si>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</si>
  <si>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</si>
  <si>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</si>
  <si>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</si>
  <si>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</si>
  <si>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</si>
  <si>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</si>
  <si>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</si>
  <si>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</si>
  <si>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</si>
  <si>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</si>
  <si>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</si>
  <si>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</si>
  <si>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</si>
  <si>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</si>
  <si>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</si>
  <si>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</si>
  <si>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</si>
  <si>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</si>
  <si>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</si>
  <si>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</si>
  <si>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</si>
  <si>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</si>
  <si>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</si>
  <si>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</si>
  <si>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</si>
  <si>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</si>
  <si>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</si>
  <si>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</si>
  <si>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</si>
  <si>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</si>
  <si>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</si>
  <si>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</si>
  <si>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</si>
  <si>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</si>
  <si>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</si>
  <si>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</si>
  <si>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</si>
  <si>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</si>
  <si>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</si>
  <si>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</si>
  <si>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</si>
  <si>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</si>
  <si>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</si>
  <si>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</si>
  <si>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</si>
  <si>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</si>
  <si>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</si>
  <si>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</si>
  <si>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</si>
  <si>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</si>
  <si>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</si>
  <si>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</si>
  <si>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</si>
  <si>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</si>
  <si>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</si>
  <si>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</si>
  <si>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</si>
  <si>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</si>
  <si>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</si>
  <si>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</si>
  <si>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</si>
  <si>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</si>
  <si>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</si>
  <si>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</si>
  <si>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</si>
  <si>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</si>
  <si>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</si>
  <si>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</si>
  <si>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</si>
  <si>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</si>
  <si>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</si>
  <si>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</si>
  <si>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</si>
  <si>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</si>
  <si>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</si>
  <si>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</si>
  <si>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</si>
  <si>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</si>
  <si>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</si>
  <si>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</si>
  <si>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</si>
  <si>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</si>
  <si>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</si>
  <si>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</si>
  <si>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</si>
  <si>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</si>
  <si>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</si>
  <si>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</si>
  <si>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</si>
  <si>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</si>
  <si>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</si>
  <si>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</si>
  <si>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</si>
  <si>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</si>
  <si>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</si>
  <si>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</si>
  <si>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</si>
  <si>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</si>
  <si>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</si>
  <si>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</si>
  <si>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</si>
  <si>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</si>
  <si>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</si>
  <si>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</si>
  <si>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</si>
  <si>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</si>
  <si>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</si>
  <si>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</si>
  <si>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</si>
  <si>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</si>
  <si>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</si>
  <si>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</si>
  <si>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</si>
  <si>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</si>
  <si>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</si>
  <si>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</si>
  <si>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</si>
  <si>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</si>
  <si>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</si>
  <si>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</si>
  <si>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</si>
  <si>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</si>
  <si>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</si>
  <si>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</si>
  <si>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</si>
  <si>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</si>
  <si>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</si>
  <si>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</si>
  <si>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</si>
  <si>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</si>
  <si>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</si>
  <si>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</si>
  <si>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</si>
  <si>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</si>
  <si>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</si>
  <si>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</si>
  <si>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</si>
  <si>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</si>
  <si>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</si>
  <si>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</si>
  <si>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</si>
  <si>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</si>
  <si>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</si>
  <si>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</si>
  <si>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</si>
  <si>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</si>
  <si>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</si>
  <si>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</si>
  <si>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</si>
  <si>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</si>
  <si>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</si>
  <si>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</si>
  <si>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</si>
  <si>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</si>
  <si>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</si>
  <si>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</si>
  <si>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</si>
  <si>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</si>
  <si>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</si>
  <si>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</si>
  <si>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</si>
  <si>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</si>
  <si>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</si>
  <si>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</si>
  <si>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</si>
  <si>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</si>
  <si>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</si>
  <si>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</si>
  <si>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</si>
  <si>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</si>
  <si>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</si>
  <si>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</si>
  <si>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</si>
  <si>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</si>
  <si>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</si>
  <si>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</si>
  <si>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</si>
  <si>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</si>
  <si>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</si>
  <si>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</si>
  <si>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</si>
  <si>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</si>
  <si>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</si>
  <si>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</si>
  <si>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</si>
  <si>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</si>
  <si>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</si>
  <si>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</si>
  <si>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</si>
  <si>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</si>
  <si>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</si>
  <si>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</si>
  <si>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</si>
  <si>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</si>
  <si>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</si>
  <si>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</si>
  <si>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</si>
  <si>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</si>
  <si>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</si>
  <si>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</si>
  <si>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</si>
  <si>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</si>
  <si>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</si>
  <si>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</si>
  <si>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</si>
  <si>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</si>
  <si>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</si>
  <si>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</si>
  <si>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</si>
  <si>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</si>
  <si>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</si>
  <si>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</si>
  <si>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</si>
  <si>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</si>
  <si>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</si>
  <si>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</si>
  <si>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</si>
  <si>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</si>
  <si>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</si>
  <si>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</si>
  <si>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</si>
  <si>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</si>
  <si>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</si>
  <si>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</si>
  <si>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</si>
  <si>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</si>
  <si>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</si>
  <si>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</si>
  <si>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</si>
  <si>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</si>
  <si>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</si>
  <si>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</si>
  <si>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</si>
  <si>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</si>
  <si>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</si>
  <si>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</si>
  <si>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</si>
  <si>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</si>
  <si>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</si>
  <si>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</si>
  <si>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</si>
  <si>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</si>
  <si>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</si>
  <si>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</si>
  <si>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</si>
  <si>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</si>
  <si>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</si>
  <si>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</si>
  <si>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</si>
  <si>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</si>
  <si>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</si>
  <si>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</si>
  <si>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</si>
  <si>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</si>
  <si>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</si>
  <si>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</si>
  <si>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</si>
  <si>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</si>
  <si>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</si>
  <si>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</si>
  <si>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</si>
  <si>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</si>
  <si>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</si>
  <si>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</si>
  <si>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</si>
  <si>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</si>
  <si>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</si>
  <si>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</si>
  <si>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</si>
  <si>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</si>
  <si>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</si>
  <si>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</si>
  <si>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</si>
  <si>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</si>
  <si>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</si>
  <si>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</si>
  <si>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</si>
  <si>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</si>
  <si>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</si>
  <si>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</si>
  <si>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</si>
  <si>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</si>
  <si>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</si>
  <si>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</si>
  <si>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</si>
  <si>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</si>
  <si>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</si>
  <si>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</si>
  <si>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</si>
  <si>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</si>
  <si>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</si>
  <si>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</si>
  <si>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</si>
  <si>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</si>
  <si>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</si>
  <si>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</si>
  <si>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</si>
  <si>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</si>
  <si>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</si>
  <si>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</si>
  <si>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</si>
  <si>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</si>
  <si>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</si>
  <si>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</si>
  <si>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</si>
  <si>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</si>
  <si>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</si>
  <si>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</si>
  <si>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</si>
  <si>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</si>
  <si>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</si>
  <si>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</si>
  <si>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</si>
  <si>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</si>
  <si>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</si>
  <si>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</si>
  <si>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</si>
  <si>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</si>
  <si>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</si>
  <si>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</si>
  <si>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</si>
  <si>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</si>
  <si>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</si>
  <si>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</si>
  <si>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</si>
  <si>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</si>
  <si>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</si>
  <si>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</si>
  <si>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</si>
  <si>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</si>
  <si>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</si>
  <si>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</si>
  <si>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</si>
  <si>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</si>
  <si>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</si>
  <si>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</si>
  <si>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</si>
  <si>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</si>
  <si>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</si>
  <si>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</si>
  <si>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</si>
  <si>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</si>
  <si>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</si>
  <si>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</si>
  <si>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</si>
  <si>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</si>
  <si>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</si>
  <si>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</si>
  <si>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</si>
  <si>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</si>
  <si>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</si>
  <si>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</si>
  <si>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</si>
  <si>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</si>
  <si>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</si>
  <si>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</si>
  <si>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</si>
  <si>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</si>
  <si>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</si>
  <si>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</si>
  <si>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</si>
  <si>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</si>
  <si>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</si>
  <si>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</si>
  <si>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</si>
  <si>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</si>
  <si>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</si>
  <si>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</si>
  <si>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</si>
  <si>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</si>
  <si>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</si>
  <si>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</si>
  <si>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</si>
  <si>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</si>
  <si>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</si>
  <si>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</si>
  <si>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</si>
  <si>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</si>
  <si>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</si>
  <si>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</si>
  <si>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</si>
  <si>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</si>
  <si>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</si>
  <si>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</si>
  <si>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</si>
  <si>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</si>
  <si>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</si>
  <si>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</si>
  <si>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</si>
  <si>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</si>
  <si>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</si>
  <si>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</si>
  <si>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</si>
  <si>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</si>
  <si>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</si>
  <si>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</si>
  <si>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</si>
  <si>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</si>
  <si>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</si>
  <si>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</si>
  <si>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</si>
  <si>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</si>
  <si>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</si>
  <si>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</si>
  <si>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</si>
  <si>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</si>
  <si>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</si>
  <si>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</si>
  <si>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</si>
  <si>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</si>
  <si>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</si>
  <si>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</si>
  <si>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</si>
  <si>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</si>
  <si>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</si>
  <si>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</si>
  <si>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</si>
  <si>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</si>
  <si>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</si>
  <si>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</si>
  <si>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</si>
  <si>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</si>
  <si>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</si>
  <si>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</si>
  <si>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</si>
  <si>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</si>
  <si>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</si>
  <si>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</si>
  <si>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</si>
  <si>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</si>
  <si>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</si>
  <si>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</si>
  <si>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</si>
  <si>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</si>
  <si>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</si>
  <si>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</si>
  <si>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</si>
  <si>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</si>
  <si>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</si>
  <si>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</si>
  <si>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</si>
  <si>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</si>
  <si>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</si>
  <si>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</si>
  <si>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</si>
  <si>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</si>
  <si>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</si>
  <si>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</si>
  <si>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</si>
  <si>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</si>
  <si>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</si>
  <si>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</si>
  <si>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</si>
  <si>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</si>
  <si>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</si>
  <si>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</si>
  <si>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</si>
  <si>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</si>
  <si>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</si>
  <si>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</si>
  <si>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</si>
  <si>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</si>
  <si>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</si>
  <si>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</si>
  <si>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</si>
  <si>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</si>
  <si>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</si>
  <si>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</si>
  <si>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</si>
  <si>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</si>
  <si>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</si>
  <si>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</si>
  <si>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</si>
  <si>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</si>
  <si>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</si>
  <si>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</si>
  <si>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</si>
  <si>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</si>
  <si>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</si>
  <si>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</si>
  <si>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</si>
  <si>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</si>
  <si>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</si>
  <si>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</si>
  <si>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</si>
  <si>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</si>
  <si>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</si>
  <si>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</si>
  <si>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</si>
  <si>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</si>
  <si>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</si>
  <si>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</si>
  <si>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</si>
  <si>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</si>
  <si>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</si>
  <si>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</si>
  <si>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</si>
  <si>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</si>
  <si>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</si>
  <si>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</si>
  <si>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</si>
  <si>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</si>
  <si>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</si>
  <si>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</si>
  <si>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</si>
  <si>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</si>
  <si>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</si>
  <si>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</si>
  <si>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</si>
  <si>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</si>
  <si>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</si>
  <si>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</si>
  <si>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</si>
  <si>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</si>
  <si>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</si>
  <si>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</si>
  <si>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</si>
  <si>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</si>
  <si>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</si>
  <si>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</si>
  <si>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</si>
  <si>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</si>
  <si>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</si>
  <si>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</si>
  <si>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</si>
  <si>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</si>
  <si>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</si>
  <si>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</si>
  <si>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</si>
  <si>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</si>
  <si>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</si>
  <si>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</si>
  <si>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</si>
  <si>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</si>
  <si>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</si>
  <si>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</si>
  <si>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</si>
  <si>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</si>
  <si>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</si>
  <si>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</si>
  <si>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</si>
  <si>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</si>
  <si>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</si>
  <si>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</si>
  <si>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</si>
  <si>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</si>
  <si>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</si>
  <si>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</si>
  <si>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</si>
  <si>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</si>
  <si>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</si>
  <si>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</si>
  <si>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</si>
  <si>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</si>
  <si>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</si>
  <si>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</si>
  <si>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</si>
  <si>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</si>
  <si>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</si>
  <si>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</si>
  <si>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</si>
  <si>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</si>
  <si>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</si>
  <si>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</si>
  <si>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</si>
  <si>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</si>
  <si>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</si>
  <si>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</si>
  <si>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</si>
  <si>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</si>
  <si>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</si>
  <si>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</si>
  <si>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</si>
  <si>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</si>
  <si>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</si>
  <si>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</si>
  <si>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</si>
  <si>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</si>
  <si>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</si>
  <si>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</si>
  <si>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</si>
  <si>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</si>
  <si>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</si>
  <si>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</si>
  <si>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</si>
  <si>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</si>
  <si>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</si>
  <si>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</si>
  <si>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</si>
  <si>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</si>
  <si>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</si>
  <si>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</si>
  <si>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</si>
  <si>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</si>
  <si>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</si>
  <si>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</si>
  <si>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</si>
  <si>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</si>
  <si>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</si>
  <si>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</si>
  <si>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</si>
  <si>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</si>
  <si>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</si>
  <si>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</si>
  <si>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</si>
  <si>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</si>
  <si>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</si>
  <si>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</si>
  <si>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</si>
  <si>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</si>
  <si>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</si>
  <si>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</si>
  <si>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</si>
  <si>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</si>
  <si>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</si>
  <si>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</si>
  <si>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</si>
  <si>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</si>
  <si>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</si>
  <si>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</si>
  <si>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</si>
  <si>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</si>
  <si>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</si>
  <si>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</si>
  <si>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</si>
  <si>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</si>
  <si>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</si>
  <si>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</si>
  <si>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</si>
  <si>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</si>
  <si>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</si>
  <si>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</si>
  <si>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</si>
  <si>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</si>
  <si>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</si>
  <si>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</si>
  <si>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</si>
  <si>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</si>
  <si>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</si>
  <si>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</si>
  <si>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</si>
  <si>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</si>
  <si>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</si>
  <si>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</si>
  <si>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</si>
  <si>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</si>
  <si>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</si>
  <si>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</si>
  <si>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</si>
  <si>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</si>
  <si>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</si>
  <si>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</si>
  <si>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</si>
  <si>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</si>
  <si>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</si>
  <si>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</si>
  <si>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</si>
  <si>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</si>
  <si>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</si>
  <si>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</si>
  <si>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</si>
  <si>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</si>
  <si>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</si>
  <si>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</si>
  <si>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</si>
  <si>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</si>
  <si>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</si>
  <si>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</si>
  <si>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</si>
  <si>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</si>
  <si>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</si>
  <si>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</si>
  <si>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</si>
  <si>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</si>
  <si>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</si>
  <si>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</si>
  <si>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</si>
  <si>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</si>
  <si>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</si>
  <si>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</si>
  <si>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</si>
  <si>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</si>
  <si>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</si>
  <si>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</si>
  <si>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</si>
  <si>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</si>
  <si>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</si>
  <si>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</si>
  <si>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</si>
  <si>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</si>
  <si>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</si>
  <si>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</si>
  <si>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</si>
  <si>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</si>
  <si>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</si>
  <si>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</si>
  <si>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</si>
  <si>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</si>
  <si>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</si>
  <si>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</si>
  <si>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</si>
  <si>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</si>
  <si>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</si>
  <si>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</si>
  <si>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</si>
  <si>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</si>
  <si>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</si>
  <si>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</si>
  <si>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</si>
  <si>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</si>
  <si>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</si>
  <si>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</si>
  <si>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</si>
  <si>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</si>
  <si>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</si>
  <si>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</si>
  <si>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</si>
  <si>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</si>
  <si>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</si>
  <si>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</si>
  <si>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</si>
  <si>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</si>
  <si>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</si>
  <si>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</si>
  <si>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</si>
  <si>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</si>
  <si>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</si>
  <si>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</si>
  <si>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</si>
  <si>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</si>
  <si>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</si>
  <si>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</si>
  <si>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</si>
  <si>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</si>
  <si>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</si>
  <si>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</si>
  <si>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</si>
  <si>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</si>
  <si>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</si>
  <si>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</si>
  <si>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</si>
  <si>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</si>
  <si>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</si>
  <si>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</si>
  <si>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</si>
  <si>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</si>
  <si>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</si>
  <si>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</si>
  <si>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</si>
  <si>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</si>
  <si>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</si>
  <si>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</si>
  <si>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</si>
  <si>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</si>
  <si>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</si>
  <si>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</si>
  <si>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</si>
  <si>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</si>
  <si>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</si>
  <si>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</si>
  <si>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</si>
  <si>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</si>
  <si>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</si>
  <si>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</si>
  <si>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</si>
  <si>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</si>
  <si>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</si>
  <si>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</si>
  <si>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</si>
  <si>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</si>
  <si>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</si>
  <si>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</si>
  <si>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</si>
  <si>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</si>
  <si>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</si>
  <si>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</si>
  <si>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</si>
  <si>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</si>
  <si>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</si>
  <si>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</si>
  <si>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</si>
  <si>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</si>
  <si>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</si>
  <si>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</si>
  <si>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</si>
  <si>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</si>
  <si>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</si>
  <si>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</si>
  <si>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</si>
  <si>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</si>
  <si>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</si>
  <si>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</si>
  <si>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</si>
  <si>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</si>
  <si>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</si>
  <si>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</si>
  <si>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</si>
  <si>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</si>
  <si>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</si>
  <si>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</si>
  <si>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</si>
  <si>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</si>
  <si>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</si>
  <si>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</si>
  <si>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</si>
  <si>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</si>
  <si>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</si>
  <si>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</si>
  <si>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</si>
  <si>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</si>
  <si>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</si>
  <si>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</si>
  <si>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</si>
  <si>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</si>
  <si>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</si>
  <si>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</si>
  <si>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</si>
  <si>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</si>
  <si>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</si>
  <si>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</si>
  <si>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</si>
  <si>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</si>
  <si>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</si>
  <si>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</si>
  <si>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</si>
  <si>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</si>
  <si>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</si>
  <si>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</si>
  <si>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</si>
  <si>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</si>
  <si>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</si>
  <si>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</si>
  <si>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</si>
  <si>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</si>
  <si>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</si>
  <si>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</si>
  <si>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</si>
  <si>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</si>
  <si>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</si>
  <si>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</si>
  <si>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</si>
  <si>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</si>
  <si>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</si>
  <si>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</si>
  <si>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</si>
  <si>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</si>
  <si>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</si>
  <si>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</si>
  <si>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</si>
  <si>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</si>
  <si>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</si>
  <si>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</si>
  <si>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</si>
  <si>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</si>
  <si>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</si>
  <si>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</si>
  <si>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</si>
  <si>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</si>
  <si>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</si>
  <si>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</si>
  <si>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</si>
  <si>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</si>
  <si>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</si>
  <si>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</si>
  <si>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</si>
  <si>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</si>
  <si>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</si>
  <si>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</si>
  <si>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</si>
  <si>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</si>
  <si>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</si>
  <si>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</si>
  <si>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</si>
  <si>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</si>
  <si>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</si>
  <si>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</si>
  <si>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</si>
  <si>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</si>
  <si>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</si>
  <si>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</si>
  <si>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</si>
  <si>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</si>
  <si>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</si>
  <si>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</si>
  <si>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</si>
  <si>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</si>
  <si>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</si>
  <si>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</si>
  <si>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</si>
  <si>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</si>
  <si>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</si>
  <si>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</si>
  <si>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</si>
  <si>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</si>
  <si>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</si>
  <si>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</si>
  <si>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</si>
  <si>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</si>
  <si>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</si>
  <si>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</si>
  <si>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</si>
  <si>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</si>
  <si>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</si>
  <si>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</si>
  <si>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</si>
  <si>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</si>
  <si>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</si>
  <si>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</si>
  <si>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</si>
  <si>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</si>
  <si>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</si>
  <si>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</si>
  <si>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</si>
  <si>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</si>
  <si>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</si>
  <si>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</si>
  <si>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</si>
  <si>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</si>
  <si>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</si>
  <si>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</si>
  <si>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</si>
  <si>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</si>
  <si>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</si>
  <si>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</si>
  <si>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</si>
  <si>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</si>
  <si>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</si>
  <si>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</si>
  <si>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</si>
  <si>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</si>
  <si>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</si>
  <si>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</si>
  <si>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</si>
  <si>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</si>
  <si>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</si>
  <si>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</si>
  <si>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</si>
  <si>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</si>
  <si>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</si>
  <si>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</si>
  <si>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</si>
  <si>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</si>
  <si>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</si>
  <si>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</si>
  <si>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</si>
  <si>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</si>
  <si>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</si>
  <si>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</si>
  <si>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</si>
  <si>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</si>
  <si>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</si>
  <si>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</si>
  <si>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</si>
  <si>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</si>
  <si>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</si>
  <si>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</si>
  <si>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</si>
  <si>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</si>
  <si>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</si>
  <si>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</si>
  <si>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</si>
  <si>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</si>
  <si>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</si>
  <si>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</si>
  <si>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</si>
  <si>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</si>
  <si>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</si>
  <si>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</si>
  <si>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</si>
  <si>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</si>
  <si>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</si>
  <si>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</si>
  <si>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</si>
  <si>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</si>
  <si>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</si>
  <si>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</si>
  <si>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</si>
  <si>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</si>
  <si>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</si>
  <si>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</si>
  <si>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</si>
  <si>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</si>
  <si>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</si>
  <si>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</si>
  <si>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</si>
  <si>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</si>
  <si>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</si>
  <si>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</si>
  <si>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</si>
  <si>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</si>
  <si>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</si>
  <si>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</si>
  <si>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</si>
  <si>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</si>
  <si>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</si>
  <si>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</si>
  <si>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</si>
  <si>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</si>
  <si>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</si>
  <si>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</si>
  <si>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</si>
  <si>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</si>
  <si>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</si>
  <si>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</si>
  <si>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</si>
  <si>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</si>
  <si>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</si>
  <si>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</si>
  <si>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</si>
  <si>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</si>
  <si>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</si>
  <si>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</si>
  <si>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</si>
  <si>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</si>
  <si>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</si>
  <si>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</si>
  <si>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</si>
  <si>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</si>
  <si>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</si>
  <si>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</si>
  <si>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</si>
  <si>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</si>
  <si>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</si>
  <si>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</si>
  <si>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</si>
  <si>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</si>
  <si>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</si>
  <si>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</si>
  <si>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</si>
  <si>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</si>
  <si>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</si>
  <si>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</si>
  <si>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</si>
  <si>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</si>
  <si>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</si>
  <si>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</si>
  <si>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</si>
  <si>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</si>
  <si>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</si>
  <si>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</si>
  <si>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</si>
  <si>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</si>
  <si>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</si>
  <si>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</si>
  <si>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</si>
  <si>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</si>
  <si>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</si>
  <si>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</si>
  <si>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</si>
  <si>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</si>
  <si>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</si>
  <si>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</si>
  <si>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</si>
  <si>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</si>
  <si>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</si>
  <si>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</si>
  <si>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</si>
  <si>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</si>
  <si>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</si>
  <si>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</si>
  <si>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</si>
  <si>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</si>
  <si>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</si>
  <si>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</si>
  <si>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</si>
  <si>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</si>
  <si>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</si>
  <si>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</si>
  <si>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</si>
  <si>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</si>
  <si>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</si>
  <si>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</si>
  <si>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</si>
  <si>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</si>
  <si>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</si>
  <si>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</si>
  <si>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</si>
  <si>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</si>
  <si>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</si>
  <si>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</si>
  <si>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</si>
  <si>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</si>
  <si>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</si>
  <si>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</si>
  <si>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</si>
  <si>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</si>
  <si>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</si>
  <si>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</si>
  <si>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</si>
  <si>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</si>
  <si>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</si>
  <si>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</si>
  <si>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</si>
  <si>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</si>
  <si>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</si>
  <si>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</si>
  <si>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</si>
  <si>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</si>
  <si>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</si>
  <si>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</si>
  <si>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</si>
  <si>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</si>
  <si>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</si>
  <si>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</si>
  <si>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</si>
  <si>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</si>
  <si>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</si>
  <si>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</si>
  <si>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</si>
  <si>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</si>
  <si>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</si>
  <si>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</si>
  <si>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</si>
  <si>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</si>
  <si>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</si>
  <si>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</si>
  <si>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</si>
  <si>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</si>
  <si>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</si>
  <si>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</si>
  <si>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</si>
  <si>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</si>
  <si>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</si>
  <si>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</si>
  <si>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</si>
  <si>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</si>
  <si>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</si>
  <si>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</si>
  <si>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</si>
  <si>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</si>
  <si>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</si>
  <si>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</si>
  <si>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</si>
  <si>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</si>
  <si>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</si>
  <si>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</si>
  <si>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</si>
  <si>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</si>
  <si>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</si>
  <si>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</si>
  <si>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</si>
  <si>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</si>
  <si>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</si>
  <si>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</si>
  <si>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</si>
  <si>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</si>
  <si>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</si>
  <si>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</si>
  <si>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</si>
  <si>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</si>
  <si>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</si>
  <si>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</si>
  <si>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</si>
  <si>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</si>
  <si>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</si>
  <si>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</si>
  <si>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</si>
  <si>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</si>
  <si>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</si>
  <si>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</si>
  <si>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</si>
  <si>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</si>
  <si>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</si>
  <si>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</si>
  <si>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</si>
  <si>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</si>
  <si>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</si>
  <si>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</si>
  <si>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</si>
  <si>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</si>
  <si>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</si>
  <si>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</si>
  <si>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</si>
  <si>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</si>
  <si>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</si>
  <si>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</si>
  <si>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</si>
  <si>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</si>
  <si>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</si>
  <si>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</si>
  <si>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</si>
  <si>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</si>
  <si>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</si>
  <si>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</si>
  <si>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</si>
  <si>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</si>
  <si>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</si>
  <si>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</si>
  <si>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</si>
  <si>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</si>
  <si>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</si>
  <si>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</si>
  <si>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</si>
  <si>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</si>
  <si>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</si>
  <si>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</si>
  <si>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</si>
  <si>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</si>
  <si>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</si>
  <si>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</si>
  <si>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</si>
  <si>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</si>
  <si>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</si>
  <si>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</si>
  <si>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</si>
  <si>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</si>
  <si>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</si>
  <si>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</si>
  <si>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</si>
  <si>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</si>
  <si>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</si>
  <si>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</si>
  <si>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</si>
  <si>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</si>
  <si>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</si>
  <si>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</si>
  <si>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</si>
  <si>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</si>
  <si>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</si>
  <si>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</si>
  <si>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</si>
  <si>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</si>
  <si>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</si>
  <si>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</si>
  <si>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</si>
  <si>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</si>
  <si>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</si>
  <si>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</si>
  <si>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</si>
  <si>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</si>
  <si>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</si>
  <si>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</si>
  <si>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</si>
  <si>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</si>
  <si>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</si>
  <si>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</si>
  <si>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</si>
  <si>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</si>
  <si>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</si>
  <si>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</si>
  <si>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</si>
  <si>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</si>
  <si>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</si>
  <si>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</si>
  <si>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</si>
  <si>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</si>
  <si>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</si>
  <si>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</si>
  <si>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</si>
  <si>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</si>
  <si>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</si>
  <si>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</si>
  <si>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</si>
  <si>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</si>
  <si>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</si>
  <si>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</si>
  <si>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</si>
  <si>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</si>
  <si>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</si>
  <si>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</si>
  <si>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</si>
  <si>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</si>
  <si>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</si>
  <si>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</si>
  <si>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</si>
  <si>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</si>
  <si>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</si>
  <si>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</si>
  <si>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</si>
  <si>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</si>
  <si>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</si>
  <si>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</si>
  <si>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</si>
  <si>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</si>
  <si>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</si>
  <si>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</si>
  <si>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</si>
  <si>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</si>
  <si>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</si>
  <si>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</si>
  <si>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</si>
  <si>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</si>
  <si>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</si>
  <si>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</si>
  <si>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</si>
  <si>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</si>
  <si>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</si>
  <si>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</si>
  <si>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</si>
  <si>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</si>
  <si>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</si>
  <si>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</si>
  <si>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</si>
  <si>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</si>
  <si>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</si>
  <si>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</si>
  <si>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</si>
  <si>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</si>
  <si>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</si>
  <si>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</si>
  <si>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</si>
  <si>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</si>
  <si>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</si>
  <si>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</si>
  <si>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</si>
  <si>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</si>
  <si>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</si>
  <si>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</si>
  <si>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</si>
  <si>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</si>
  <si>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</si>
  <si>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</si>
  <si>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</si>
  <si>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</si>
  <si>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</si>
  <si>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</si>
  <si>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</si>
  <si>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</si>
  <si>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</si>
  <si>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</si>
  <si>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</si>
  <si>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</si>
  <si>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</si>
  <si>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</si>
  <si>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</si>
  <si>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</si>
  <si>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</si>
  <si>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</si>
  <si>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</si>
  <si>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</si>
  <si>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</si>
  <si>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</si>
  <si>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</si>
  <si>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</si>
  <si>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</si>
  <si>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</si>
  <si>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</si>
  <si>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</si>
  <si>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</si>
  <si>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</si>
  <si>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</si>
  <si>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</si>
  <si>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</si>
  <si>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</si>
  <si>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</si>
  <si>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</si>
  <si>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</si>
  <si>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</si>
  <si>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</si>
  <si>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</si>
  <si>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</si>
  <si>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</si>
  <si>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</si>
  <si>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</si>
  <si>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</si>
  <si>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</si>
  <si>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</si>
  <si>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</si>
  <si>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</si>
  <si>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</si>
  <si>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</si>
  <si>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</si>
  <si>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</si>
  <si>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</si>
  <si>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</si>
  <si>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</si>
  <si>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</si>
  <si>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</si>
  <si>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</si>
  <si>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</si>
  <si>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</si>
  <si>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</si>
  <si>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</si>
  <si>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</si>
  <si>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</si>
  <si>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</si>
  <si>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</si>
  <si>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</si>
  <si>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</si>
  <si>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</si>
  <si>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</si>
  <si>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</si>
  <si>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</si>
  <si>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</si>
  <si>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</si>
  <si>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</si>
  <si>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</si>
  <si>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</si>
  <si>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</si>
  <si>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</si>
  <si>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</si>
  <si>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</si>
  <si>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</si>
  <si>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</si>
  <si>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</si>
  <si>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</si>
  <si>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</si>
  <si>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</si>
  <si>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</si>
  <si>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</si>
  <si>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</si>
  <si>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</si>
  <si>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</si>
  <si>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</si>
  <si>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</si>
  <si>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</si>
  <si>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</si>
  <si>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</si>
  <si>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</si>
  <si>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</si>
  <si>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</si>
  <si>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</si>
  <si>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</si>
  <si>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</si>
  <si>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</si>
  <si>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</si>
  <si>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</si>
  <si>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</si>
  <si>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</si>
  <si>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</si>
  <si>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</si>
  <si>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</si>
  <si>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</si>
  <si>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</si>
  <si>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</si>
  <si>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</si>
  <si>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</si>
  <si>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</si>
  <si>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</si>
  <si>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</si>
  <si>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</si>
  <si>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</si>
  <si>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</si>
  <si>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</si>
  <si>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</si>
  <si>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</si>
  <si>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</si>
  <si>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</si>
  <si>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</si>
  <si>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</si>
  <si>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</si>
  <si>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</si>
  <si>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</si>
  <si>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</si>
  <si>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</si>
  <si>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</si>
  <si>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</si>
  <si>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</si>
  <si>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</si>
  <si>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</si>
  <si>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</si>
  <si>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</si>
  <si>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</si>
  <si>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</si>
  <si>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</si>
  <si>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</si>
  <si>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</si>
  <si>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</si>
  <si>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</si>
  <si>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</si>
  <si>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</si>
  <si>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</si>
  <si>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</si>
  <si>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</si>
  <si>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</si>
  <si>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</si>
  <si>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</si>
  <si>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</si>
  <si>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</si>
  <si>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</si>
  <si>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</si>
  <si>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</si>
  <si>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</si>
  <si>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</si>
  <si>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</si>
  <si>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</si>
  <si>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</si>
  <si>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</si>
  <si>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</si>
  <si>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</si>
  <si>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</si>
  <si>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</si>
  <si>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</si>
  <si>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</si>
  <si>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</si>
  <si>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</si>
  <si>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</si>
  <si>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</si>
  <si>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</si>
  <si>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</si>
  <si>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</si>
  <si>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</si>
  <si>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</si>
  <si>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</si>
  <si>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</si>
  <si>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</si>
  <si>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</si>
  <si>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</si>
  <si>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</si>
  <si>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</si>
  <si>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</si>
  <si>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</si>
  <si>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</si>
  <si>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</si>
  <si>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</si>
  <si>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</si>
  <si>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</si>
  <si>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</si>
  <si>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</si>
  <si>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</si>
  <si>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</si>
  <si>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</si>
  <si>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</si>
  <si>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</si>
  <si>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</si>
  <si>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</si>
  <si>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</si>
  <si>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</si>
  <si>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</si>
  <si>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</si>
  <si>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</si>
  <si>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</si>
  <si>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</si>
  <si>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</si>
  <si>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</si>
  <si>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</si>
  <si>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</si>
  <si>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</si>
  <si>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</si>
  <si>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</si>
  <si>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</si>
  <si>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</si>
  <si>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</si>
  <si>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</si>
  <si>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</si>
  <si>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</si>
  <si>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</si>
  <si>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</si>
  <si>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</si>
  <si>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</si>
  <si>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</si>
  <si>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</si>
  <si>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</si>
  <si>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</si>
  <si>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</si>
  <si>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</si>
  <si>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</si>
  <si>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</si>
  <si>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</si>
  <si>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</si>
  <si>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</si>
  <si>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</si>
  <si>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</si>
  <si>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</si>
  <si>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</si>
  <si>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</si>
  <si>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</si>
  <si>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</si>
  <si>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</si>
  <si>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</si>
  <si>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</si>
  <si>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</si>
  <si>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</si>
  <si>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</si>
  <si>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</si>
  <si>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</si>
  <si>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</si>
  <si>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</si>
  <si>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</si>
  <si>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</si>
  <si>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</si>
  <si>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</si>
  <si>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</si>
  <si>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</si>
  <si>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</si>
  <si>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</si>
  <si>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</si>
  <si>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</si>
  <si>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</si>
  <si>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</si>
  <si>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</si>
  <si>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</si>
  <si>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</si>
  <si>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</si>
  <si>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</si>
  <si>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</si>
  <si>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</si>
  <si>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</si>
  <si>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</si>
  <si>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</si>
  <si>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</si>
  <si>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</si>
  <si>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</si>
  <si>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</si>
  <si>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</si>
  <si>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</si>
  <si>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</si>
  <si>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</si>
  <si>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</si>
  <si>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</si>
  <si>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</si>
  <si>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</si>
  <si>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</si>
  <si>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</si>
  <si>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</si>
  <si>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</si>
  <si>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</si>
  <si>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</si>
  <si>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</si>
  <si>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</si>
  <si>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</si>
  <si>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</si>
  <si>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</si>
  <si>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</si>
  <si>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</si>
  <si>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</si>
  <si>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</si>
  <si>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</si>
  <si>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</si>
  <si>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</si>
  <si>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</si>
  <si>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</si>
  <si>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</si>
  <si>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</si>
  <si>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</si>
  <si>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</si>
  <si>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</si>
  <si>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</si>
  <si>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</si>
  <si>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</si>
  <si>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</si>
  <si>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</si>
  <si>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</si>
  <si>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</si>
  <si>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</si>
  <si>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</si>
  <si>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</si>
  <si>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</si>
  <si>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</si>
  <si>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</si>
  <si>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</si>
  <si>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</si>
  <si>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</si>
  <si>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</si>
  <si>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</si>
  <si>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</si>
  <si>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</si>
  <si>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</si>
  <si>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</si>
  <si>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</si>
  <si>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</si>
  <si>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</si>
  <si>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</si>
  <si>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</si>
  <si>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</si>
  <si>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</si>
  <si>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</si>
  <si>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</si>
  <si>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</si>
  <si>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</si>
  <si>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</si>
  <si>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</si>
  <si>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</si>
  <si>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</si>
  <si>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</si>
  <si>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</si>
  <si>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</si>
  <si>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</si>
  <si>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</si>
  <si>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</si>
  <si>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</si>
  <si>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</si>
  <si>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</si>
  <si>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</si>
  <si>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</si>
  <si>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</si>
  <si>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</si>
  <si>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</si>
  <si>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</si>
  <si>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</si>
  <si>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</si>
  <si>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</si>
  <si>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</si>
  <si>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</si>
  <si>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</si>
  <si>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</si>
  <si>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</si>
  <si>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</si>
  <si>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</si>
  <si>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</si>
  <si>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</si>
  <si>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</si>
  <si>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</si>
  <si>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</si>
  <si>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</si>
  <si>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</si>
  <si>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</si>
  <si>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</si>
  <si>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</si>
  <si>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</si>
  <si>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</si>
  <si>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</si>
  <si>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</si>
  <si>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</si>
  <si>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</si>
  <si>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</si>
  <si>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</si>
  <si>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</si>
  <si>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</si>
  <si>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</si>
  <si>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</si>
  <si>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</si>
  <si>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</si>
  <si>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</si>
  <si>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</si>
  <si>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</si>
  <si>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</si>
  <si>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</si>
  <si>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</si>
  <si>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</si>
  <si>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</si>
  <si>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</si>
  <si>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</si>
  <si>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</si>
  <si>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</si>
  <si>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</si>
  <si>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</si>
  <si>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</si>
  <si>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</si>
  <si>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</si>
  <si>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</si>
  <si>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</si>
  <si>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</si>
  <si>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</si>
  <si>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</si>
  <si>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</si>
  <si>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</si>
  <si>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</si>
  <si>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</si>
  <si>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</si>
  <si>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</si>
  <si>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</si>
  <si>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</si>
  <si>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</si>
  <si>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</si>
  <si>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</si>
  <si>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</si>
  <si>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</si>
  <si>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</si>
  <si>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</si>
  <si>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</si>
  <si>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</si>
  <si>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</si>
  <si>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</si>
  <si>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</si>
  <si>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</si>
  <si>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</si>
  <si>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</si>
  <si>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</si>
  <si>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</si>
  <si>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</si>
  <si>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</si>
  <si>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</si>
  <si>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</si>
  <si>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</si>
  <si>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</si>
  <si>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</si>
  <si>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</si>
  <si>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</si>
  <si>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</si>
  <si>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</si>
  <si>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</si>
  <si>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</si>
  <si>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</si>
  <si>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</si>
  <si>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</si>
  <si>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</si>
  <si>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</si>
  <si>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</si>
  <si>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</si>
  <si>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</si>
  <si>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</si>
  <si>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</si>
  <si>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</si>
  <si>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</si>
  <si>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</si>
  <si>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</si>
  <si>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</si>
  <si>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</si>
  <si>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</si>
  <si>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</si>
  <si>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</si>
  <si>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</si>
  <si>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</si>
  <si>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</si>
  <si>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</si>
  <si>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</si>
  <si>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</si>
  <si>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</si>
  <si>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</si>
  <si>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</si>
  <si>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</si>
  <si>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</si>
  <si>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</si>
  <si>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</si>
  <si>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</si>
  <si>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</si>
  <si>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</si>
  <si>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</si>
  <si>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</si>
  <si>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</si>
  <si>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</si>
  <si>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</si>
  <si>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</si>
  <si>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</si>
  <si>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</si>
  <si>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</si>
  <si>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</si>
  <si>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</si>
  <si>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</si>
  <si>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</si>
  <si>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</si>
  <si>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</si>
  <si>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</si>
  <si>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</si>
  <si>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</si>
  <si>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</si>
  <si>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</si>
  <si>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</si>
  <si>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</si>
  <si>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</si>
  <si>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</si>
  <si>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</si>
  <si>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</si>
  <si>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</si>
  <si>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</si>
  <si>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</si>
  <si>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</si>
  <si>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</si>
  <si>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</si>
  <si>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</si>
  <si>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</si>
  <si>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</si>
  <si>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</si>
  <si>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</si>
  <si>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</si>
  <si>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</si>
  <si>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</si>
  <si>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</si>
  <si>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</si>
  <si>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</si>
  <si>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</si>
  <si>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</si>
  <si>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</si>
  <si>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</si>
  <si>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</si>
  <si>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</si>
  <si>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</si>
  <si>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</si>
  <si>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</si>
  <si>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</si>
  <si>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</si>
  <si>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</si>
  <si>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</si>
  <si>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</si>
  <si>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</si>
  <si>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</si>
  <si>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</si>
  <si>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</si>
  <si>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</si>
  <si>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</si>
  <si>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</si>
  <si>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</si>
  <si>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</si>
  <si>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</si>
  <si>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</si>
  <si>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</si>
  <si>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</si>
  <si>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</si>
  <si>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</si>
  <si>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</si>
  <si>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</si>
  <si>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</si>
  <si>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</si>
  <si>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</si>
  <si>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</si>
  <si>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</si>
  <si>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</si>
  <si>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</si>
  <si>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</si>
  <si>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</si>
  <si>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</si>
  <si>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</si>
  <si>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</si>
  <si>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</si>
  <si>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</si>
  <si>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</si>
  <si>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</si>
  <si>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</si>
  <si>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</si>
  <si>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</si>
  <si>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</si>
  <si>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</si>
  <si>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</si>
  <si>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</si>
  <si>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</si>
  <si>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</si>
  <si>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</si>
  <si>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</si>
  <si>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</si>
  <si>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</si>
  <si>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</si>
  <si>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</si>
  <si>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</si>
  <si>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</si>
  <si>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</si>
  <si>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</si>
  <si>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</si>
  <si>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</si>
  <si>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</si>
  <si>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</si>
  <si>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</si>
  <si>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</si>
  <si>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</si>
  <si>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</si>
  <si>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</si>
  <si>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</si>
  <si>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</si>
  <si>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</si>
  <si>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</si>
  <si>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</si>
  <si>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</si>
  <si>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</si>
  <si>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</si>
  <si>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</si>
  <si>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</si>
  <si>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</si>
  <si>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</si>
  <si>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</si>
  <si>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</si>
  <si>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</si>
  <si>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</si>
  <si>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</si>
  <si>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</si>
  <si>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</si>
  <si>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</si>
  <si>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</si>
  <si>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</si>
  <si>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</si>
  <si>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</si>
  <si>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</si>
  <si>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</si>
  <si>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</si>
  <si>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</si>
  <si>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</si>
  <si>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</si>
  <si>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</si>
  <si>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</si>
  <si>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</si>
  <si>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</si>
  <si>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</si>
  <si>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</si>
  <si>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</si>
  <si>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</si>
  <si>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</si>
  <si>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</si>
  <si>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</si>
  <si>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</si>
  <si>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</si>
  <si>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</si>
  <si>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</si>
  <si>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</si>
  <si>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</si>
  <si>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</si>
  <si>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</si>
  <si>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</si>
  <si>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</si>
  <si>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</si>
  <si>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</si>
  <si>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</si>
  <si>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</si>
  <si>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</si>
  <si>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</si>
  <si>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</si>
  <si>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</si>
  <si>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</si>
  <si>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</si>
  <si>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</si>
  <si>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</si>
  <si>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</si>
  <si>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</si>
  <si>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</si>
  <si>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</si>
  <si>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</si>
  <si>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</si>
  <si>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</si>
  <si>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</si>
  <si>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</si>
  <si>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</si>
  <si>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</si>
  <si>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</si>
  <si>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</si>
  <si>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</si>
  <si>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</si>
  <si>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</si>
  <si>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</si>
  <si>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</si>
  <si>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</si>
  <si>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</si>
  <si>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</si>
  <si>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</si>
  <si>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</si>
  <si>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</si>
  <si>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</si>
  <si>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</si>
  <si>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</si>
  <si>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</si>
  <si>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</si>
  <si>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</si>
  <si>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</si>
  <si>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</si>
  <si>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</si>
  <si>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</si>
  <si>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</si>
  <si>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</si>
  <si>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</si>
  <si>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</si>
  <si>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</si>
  <si>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</si>
  <si>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</si>
  <si>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</si>
  <si>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</si>
  <si>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</si>
  <si>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</si>
  <si>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</si>
  <si>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</si>
  <si>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</si>
  <si>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</si>
  <si>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</si>
  <si>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</si>
  <si>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</si>
  <si>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</si>
  <si>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</si>
  <si>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</si>
  <si>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</si>
  <si>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</si>
  <si>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</si>
  <si>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</si>
  <si>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</si>
  <si>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</si>
  <si>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</si>
  <si>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</si>
  <si>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</si>
  <si>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</si>
  <si>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</si>
  <si>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</si>
  <si>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</si>
  <si>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</si>
  <si>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</si>
  <si>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</si>
  <si>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</si>
  <si>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</si>
  <si>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</si>
  <si>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</si>
  <si>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</si>
  <si>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</si>
  <si>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</si>
  <si>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</si>
  <si>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</si>
  <si>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</si>
  <si>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</si>
  <si>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</si>
  <si>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</si>
  <si>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</si>
  <si>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</si>
  <si>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</si>
  <si>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</si>
  <si>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</si>
  <si>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</si>
  <si>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</si>
  <si>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</si>
  <si>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</si>
  <si>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</si>
  <si>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</si>
  <si>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</si>
  <si>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</si>
  <si>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</si>
  <si>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</si>
  <si>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</si>
  <si>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</si>
  <si>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</si>
  <si>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</si>
  <si>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</si>
  <si>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</si>
  <si>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</si>
  <si>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</si>
  <si>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</si>
  <si>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</si>
  <si>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</si>
  <si>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</si>
  <si>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</si>
  <si>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</si>
  <si>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</si>
  <si>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</si>
  <si>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</si>
  <si>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</si>
  <si>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</si>
  <si>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</si>
  <si>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</si>
  <si>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</si>
  <si>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</si>
  <si>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</si>
  <si>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</si>
  <si>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</si>
  <si>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</si>
  <si>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</si>
  <si>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</si>
  <si>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</si>
  <si>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</si>
  <si>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</si>
  <si>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</si>
  <si>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</si>
  <si>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</si>
  <si>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</si>
  <si>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</si>
  <si>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</si>
  <si>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</si>
  <si>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</si>
  <si>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</si>
  <si>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</si>
  <si>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</si>
  <si>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</si>
  <si>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</si>
  <si>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</si>
  <si>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</si>
  <si>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</si>
  <si>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</si>
  <si>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</si>
  <si>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</si>
  <si>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</si>
  <si>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</si>
  <si>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</si>
  <si>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</si>
  <si>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</si>
  <si>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</si>
  <si>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</si>
  <si>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</si>
  <si>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</si>
  <si>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</si>
  <si>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</si>
  <si>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</si>
  <si>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</si>
  <si>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</si>
  <si>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</si>
  <si>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</si>
  <si>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</si>
  <si>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</si>
  <si>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</si>
  <si>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</si>
  <si>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</si>
  <si>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</si>
  <si>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</si>
  <si>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</si>
  <si>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</si>
  <si>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</si>
  <si>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</si>
  <si>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</si>
  <si>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</si>
  <si>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</si>
  <si>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</si>
  <si>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</si>
  <si>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</si>
  <si>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</si>
  <si>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</si>
  <si>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</si>
  <si>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</si>
  <si>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</si>
  <si>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</si>
  <si>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</si>
  <si>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</si>
  <si>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</si>
  <si>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</si>
  <si>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</si>
  <si>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</si>
  <si>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</si>
  <si>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</si>
  <si>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</si>
  <si>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</si>
  <si>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</si>
  <si>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</si>
  <si>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</si>
  <si>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</si>
  <si>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</si>
  <si>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</si>
  <si>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</si>
  <si>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</si>
  <si>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</si>
  <si>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</si>
  <si>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</si>
  <si>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</si>
  <si>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</si>
  <si>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</si>
  <si>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</si>
  <si>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</si>
  <si>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</si>
  <si>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</si>
  <si>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</si>
  <si>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</si>
  <si>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</si>
  <si>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</si>
  <si>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</si>
  <si>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</si>
  <si>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</si>
  <si>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</si>
  <si>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</si>
  <si>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</si>
  <si>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</si>
  <si>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</si>
  <si>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</si>
  <si>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</si>
  <si>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</si>
  <si>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</si>
  <si>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</si>
  <si>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</si>
  <si>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</si>
  <si>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</si>
  <si>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</si>
  <si>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</si>
  <si>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</si>
  <si>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</si>
  <si>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</si>
  <si>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</si>
  <si>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</si>
  <si>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</si>
  <si>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</si>
  <si>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</si>
  <si>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</si>
  <si>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</si>
  <si>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</si>
  <si>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</si>
  <si>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</si>
  <si>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</si>
  <si>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</si>
  <si>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</si>
  <si>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</si>
  <si>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</si>
  <si>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</si>
  <si>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</si>
  <si>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</si>
  <si>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</si>
  <si>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</si>
  <si>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</si>
  <si>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</si>
  <si>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</si>
  <si>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</si>
  <si>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</si>
  <si>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</si>
  <si>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</si>
  <si>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</si>
  <si>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</si>
  <si>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</si>
  <si>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</si>
  <si>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</si>
  <si>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</si>
  <si>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</si>
  <si>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</si>
  <si>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</si>
  <si>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</si>
  <si>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</si>
  <si>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</si>
  <si>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</si>
  <si>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</si>
  <si>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</si>
  <si>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</si>
  <si>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</si>
  <si>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</si>
  <si>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</si>
  <si>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</si>
  <si>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</si>
  <si>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</si>
  <si>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</si>
  <si>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</si>
  <si>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</si>
  <si>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</si>
  <si>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</si>
  <si>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</si>
  <si>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</si>
  <si>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</si>
  <si>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</si>
  <si>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</si>
  <si>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</si>
  <si>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</si>
  <si>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</si>
  <si>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</si>
  <si>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</si>
  <si>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</si>
  <si>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</si>
  <si>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</si>
  <si>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</si>
  <si>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</si>
  <si>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</si>
  <si>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</si>
  <si>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</si>
  <si>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</si>
  <si>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</si>
  <si>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</si>
  <si>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</si>
  <si>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</si>
  <si>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</si>
  <si>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</si>
  <si>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</si>
  <si>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</si>
  <si>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</si>
  <si>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</si>
  <si>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</si>
  <si>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</si>
  <si>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</si>
  <si>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</si>
  <si>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</si>
  <si>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</si>
  <si>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</si>
  <si>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</si>
  <si>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</si>
  <si>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</si>
  <si>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</si>
  <si>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</si>
  <si>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</si>
  <si>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</si>
  <si>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</si>
  <si>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</si>
  <si>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</si>
  <si>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</si>
  <si>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</si>
  <si>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</si>
  <si>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</si>
  <si>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</si>
  <si>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</si>
  <si>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</si>
  <si>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</si>
  <si>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</si>
  <si>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</si>
  <si>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</si>
  <si>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</si>
  <si>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</si>
  <si>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</si>
  <si>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</si>
  <si>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</si>
  <si>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</si>
  <si>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</si>
  <si>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</si>
  <si>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</si>
  <si>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</si>
  <si>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</si>
  <si>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</si>
  <si>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</si>
  <si>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</si>
  <si>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</si>
  <si>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</si>
  <si>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</si>
  <si>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</si>
  <si>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</si>
  <si>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</si>
  <si>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</si>
  <si>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</si>
  <si>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</si>
  <si>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</si>
  <si>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</si>
  <si>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</si>
  <si>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</si>
  <si>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</si>
  <si>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</si>
  <si>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</si>
  <si>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</si>
  <si>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</si>
  <si>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</si>
  <si>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</si>
  <si>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</si>
  <si>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</si>
  <si>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</si>
  <si>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</si>
  <si>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</si>
  <si>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</si>
  <si>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</si>
  <si>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</si>
  <si>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</si>
  <si>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</si>
  <si>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</si>
  <si>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</si>
  <si>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</si>
  <si>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</si>
  <si>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</si>
  <si>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</si>
  <si>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</si>
  <si>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</si>
  <si>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</si>
  <si>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</si>
  <si>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</si>
  <si>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</si>
  <si>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</si>
  <si>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</si>
  <si>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</si>
  <si>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</si>
  <si>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</si>
  <si>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</si>
  <si>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</si>
  <si>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</si>
  <si>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</si>
  <si>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</si>
  <si>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</si>
  <si>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</si>
  <si>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</si>
  <si>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</si>
  <si>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</si>
  <si>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</si>
  <si>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</si>
  <si>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</si>
  <si>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</si>
  <si>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</si>
  <si>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</si>
  <si>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</si>
  <si>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</si>
  <si>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</si>
  <si>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</si>
  <si>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</si>
  <si>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</si>
  <si>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</si>
  <si>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</si>
  <si>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</si>
  <si>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</si>
  <si>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</si>
  <si>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</si>
  <si>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</si>
  <si>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</si>
  <si>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</si>
  <si>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</si>
  <si>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</si>
  <si>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</si>
  <si>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</si>
  <si>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</si>
  <si>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</si>
  <si>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</si>
  <si>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</si>
  <si>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</si>
  <si>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</si>
  <si>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</si>
  <si>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</si>
  <si>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</si>
  <si>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</si>
  <si>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</si>
  <si>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</si>
  <si>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</si>
  <si>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</si>
  <si>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</si>
  <si>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</si>
  <si>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</si>
  <si>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</si>
  <si>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</si>
  <si>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</si>
  <si>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</si>
  <si>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</si>
  <si>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</si>
  <si>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</si>
  <si>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</si>
  <si>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</si>
  <si>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</si>
  <si>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</si>
  <si>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</si>
  <si>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</si>
  <si>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</si>
  <si>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</si>
  <si>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</si>
  <si>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</si>
  <si>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</si>
  <si>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</si>
  <si>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</si>
  <si>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</si>
  <si>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</si>
  <si>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</si>
  <si>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</si>
  <si>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</si>
  <si>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</si>
  <si>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</si>
  <si>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</si>
  <si>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</si>
  <si>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</si>
  <si>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</si>
  <si>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</si>
  <si>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</si>
  <si>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</si>
  <si>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</si>
  <si>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</si>
  <si>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</si>
  <si>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</si>
  <si>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</si>
  <si>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</si>
  <si>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</si>
  <si>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</si>
  <si>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</si>
  <si>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</si>
  <si>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</si>
  <si>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</si>
  <si>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</si>
  <si>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</si>
  <si>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</si>
  <si>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</si>
  <si>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</si>
  <si>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</si>
  <si>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</si>
  <si>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</si>
  <si>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</si>
  <si>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</si>
  <si>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</si>
  <si>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</si>
  <si>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</si>
  <si>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</si>
  <si>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</si>
  <si>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</si>
  <si>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</si>
  <si>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</si>
  <si>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</si>
  <si>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</si>
  <si>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</si>
  <si>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</si>
  <si>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</si>
  <si>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</si>
  <si>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</si>
  <si>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</si>
  <si>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</si>
  <si>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</si>
  <si>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</si>
  <si>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</si>
  <si>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</si>
  <si>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</si>
  <si>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</si>
  <si>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</si>
  <si>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</si>
  <si>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</si>
  <si>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</si>
  <si>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</si>
  <si>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</si>
  <si>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</si>
  <si>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</si>
  <si>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</si>
  <si>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</si>
  <si>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</si>
  <si>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</si>
  <si>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</si>
  <si>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</si>
  <si>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</si>
  <si>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</si>
  <si>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</si>
  <si>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</si>
  <si>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</si>
  <si>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</si>
  <si>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</si>
  <si>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</si>
  <si>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</si>
  <si>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</si>
  <si>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</si>
  <si>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</si>
  <si>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</si>
  <si>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</si>
  <si>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</si>
  <si>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</si>
  <si>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</si>
  <si>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</si>
  <si>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</si>
  <si>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</si>
  <si>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</si>
  <si>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</si>
  <si>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</si>
  <si>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</si>
  <si>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</si>
  <si>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</si>
  <si>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</si>
  <si>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</si>
  <si>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</si>
  <si>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</si>
  <si>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</si>
  <si>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</si>
  <si>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</si>
  <si>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</si>
  <si>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</si>
  <si>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</si>
  <si>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</si>
  <si>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</si>
  <si>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</si>
  <si>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</si>
  <si>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</si>
  <si>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</si>
  <si>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</si>
  <si>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</si>
  <si>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</si>
  <si>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</si>
  <si>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</si>
  <si>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</si>
  <si>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</si>
  <si>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</si>
  <si>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</si>
  <si>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</si>
  <si>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</si>
  <si>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</si>
  <si>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</si>
  <si>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</si>
  <si>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</si>
  <si>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</si>
  <si>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</si>
  <si>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</si>
  <si>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</si>
  <si>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</si>
  <si>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</si>
  <si>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</si>
  <si>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</si>
  <si>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</si>
  <si>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</si>
  <si>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</si>
  <si>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</si>
  <si>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</si>
  <si>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</si>
  <si>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</si>
  <si>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</si>
  <si>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</si>
  <si>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</si>
  <si>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</si>
  <si>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</si>
  <si>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</si>
  <si>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</si>
  <si>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</si>
  <si>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</si>
  <si>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</si>
  <si>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</si>
  <si>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</si>
  <si>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</si>
  <si>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</si>
  <si>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</si>
  <si>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</si>
  <si>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</si>
  <si>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</si>
  <si>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</si>
  <si>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</si>
  <si>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</si>
  <si>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</si>
  <si>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</si>
  <si>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</si>
  <si>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</si>
  <si>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</si>
  <si>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</si>
  <si>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</si>
  <si>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</si>
  <si>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</si>
  <si>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</si>
  <si>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</si>
  <si>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</si>
  <si>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</si>
  <si>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</si>
  <si>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</si>
  <si>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</si>
  <si>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</si>
  <si>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</si>
  <si>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</si>
  <si>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</si>
  <si>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</si>
  <si>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</si>
  <si>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</si>
  <si>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</si>
  <si>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</si>
  <si>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</si>
  <si>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</si>
  <si>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</si>
  <si>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</si>
  <si>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</si>
  <si>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</si>
  <si>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</si>
  <si>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</si>
  <si>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</si>
  <si>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</si>
  <si>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</si>
  <si>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</si>
  <si>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</si>
  <si>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</si>
  <si>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</si>
  <si>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</si>
  <si>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</si>
  <si>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</si>
  <si>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</si>
  <si>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</si>
  <si>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</si>
  <si>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</si>
  <si>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</si>
  <si>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</si>
  <si>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</si>
  <si>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</si>
  <si>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</si>
  <si>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</si>
  <si>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</si>
  <si>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</si>
  <si>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</si>
  <si>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</si>
  <si>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</si>
  <si>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</si>
  <si>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</si>
  <si>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</si>
  <si>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</si>
  <si>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</si>
  <si>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</si>
  <si>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</si>
  <si>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</si>
  <si>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</si>
  <si>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</si>
  <si>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</si>
  <si>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</si>
  <si>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</si>
  <si>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</si>
  <si>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</si>
  <si>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</si>
  <si>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</si>
  <si>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</si>
  <si>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</si>
  <si>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</si>
  <si>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</si>
  <si>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</si>
  <si>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</si>
  <si>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</si>
  <si>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</si>
  <si>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</si>
  <si>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</si>
  <si>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</si>
  <si>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</si>
  <si>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</si>
  <si>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</si>
  <si>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</si>
  <si>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</si>
  <si>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</si>
  <si>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</si>
  <si>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</si>
  <si>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</si>
  <si>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</si>
  <si>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</si>
  <si>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</si>
  <si>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</si>
  <si>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</si>
  <si>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</si>
  <si>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</si>
  <si>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</si>
  <si>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</si>
  <si>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</si>
  <si>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</si>
  <si>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</si>
  <si>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</si>
  <si>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</si>
  <si>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</si>
  <si>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</si>
  <si>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</si>
  <si>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</si>
  <si>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</si>
  <si>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</si>
  <si>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</si>
  <si>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</si>
  <si>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</si>
  <si>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</si>
  <si>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</si>
  <si>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</si>
  <si>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</si>
  <si>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</si>
  <si>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</si>
  <si>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</si>
  <si>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</si>
  <si>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</si>
  <si>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</si>
  <si>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</si>
  <si>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</si>
  <si>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</si>
  <si>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</si>
  <si>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</si>
  <si>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</si>
  <si>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</si>
  <si>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</si>
  <si>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</si>
  <si>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</si>
  <si>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</si>
  <si>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</si>
  <si>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</si>
  <si>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</si>
  <si>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</si>
  <si>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</si>
  <si>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</si>
  <si>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</si>
  <si>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</si>
  <si>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</si>
  <si>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</si>
  <si>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</si>
  <si>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</si>
  <si>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</si>
  <si>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</si>
  <si>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</si>
  <si>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</si>
  <si>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</si>
  <si>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</si>
  <si>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</si>
  <si>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</si>
  <si>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</si>
  <si>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</si>
  <si>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</si>
  <si>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</si>
  <si>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</si>
  <si>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</si>
  <si>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</si>
  <si>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</si>
  <si>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</si>
  <si>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</si>
  <si>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</si>
  <si>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</si>
  <si>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</si>
  <si>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</si>
  <si>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</si>
  <si>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</si>
  <si>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</si>
  <si>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</si>
  <si>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</si>
  <si>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</si>
  <si>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</si>
  <si>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</si>
  <si>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</si>
  <si>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</si>
  <si>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</si>
  <si>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</si>
  <si>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</si>
  <si>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</si>
  <si>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</si>
  <si>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</si>
  <si>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</si>
  <si>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</si>
  <si>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</si>
  <si>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</si>
  <si>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</si>
  <si>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</si>
  <si>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</si>
  <si>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</si>
  <si>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</si>
  <si>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</si>
  <si>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</si>
  <si>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</si>
  <si>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</si>
  <si>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</si>
  <si>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</si>
  <si>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</si>
  <si>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</si>
  <si>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</si>
  <si>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</si>
  <si>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</si>
  <si>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</si>
  <si>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</si>
  <si>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</si>
  <si>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</si>
  <si>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</si>
  <si>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</si>
  <si>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</si>
  <si>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</si>
  <si>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</si>
  <si>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</si>
  <si>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</si>
  <si>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</si>
  <si>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</si>
  <si>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</si>
  <si>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</si>
  <si>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</si>
  <si>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</si>
  <si>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</si>
  <si>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</si>
  <si>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</si>
  <si>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</si>
  <si>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</si>
  <si>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</si>
  <si>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</si>
  <si>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</si>
  <si>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</si>
  <si>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</si>
  <si>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</si>
  <si>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</si>
  <si>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</si>
  <si>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</si>
  <si>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</si>
  <si>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</si>
  <si>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</si>
  <si>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</si>
  <si>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</si>
  <si>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</si>
  <si>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</si>
  <si>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</si>
  <si>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</si>
  <si>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</si>
  <si>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</si>
  <si>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</si>
  <si>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</si>
  <si>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</si>
  <si>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</si>
  <si>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</si>
  <si>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</si>
  <si>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</si>
  <si>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</si>
  <si>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</si>
  <si>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</si>
  <si>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</si>
  <si>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</si>
  <si>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</si>
  <si>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</si>
  <si>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</si>
  <si>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</si>
  <si>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</si>
  <si>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</si>
  <si>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</si>
  <si>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</si>
  <si>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</si>
  <si>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</si>
  <si>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</si>
  <si>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</si>
  <si>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</si>
  <si>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</si>
  <si>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</si>
  <si>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</si>
  <si>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</si>
  <si>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</si>
  <si>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</si>
  <si>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</si>
  <si>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</si>
  <si>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</si>
  <si>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</si>
  <si>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</si>
  <si>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</si>
  <si>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</si>
  <si>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</si>
  <si>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</si>
  <si>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</si>
  <si>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</si>
  <si>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</si>
  <si>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</si>
  <si>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</si>
  <si>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</si>
  <si>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</si>
  <si>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</si>
  <si>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</si>
  <si>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</si>
  <si>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</si>
  <si>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</si>
  <si>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</si>
  <si>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</si>
  <si>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</si>
  <si>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</si>
  <si>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</si>
  <si>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</si>
  <si>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</si>
  <si>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</si>
  <si>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</si>
  <si>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</si>
  <si>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</si>
  <si>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</si>
  <si>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</si>
  <si>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</si>
  <si>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</si>
  <si>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</si>
  <si>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</si>
  <si>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</si>
  <si>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</si>
  <si>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</si>
  <si>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</si>
  <si>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</si>
  <si>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</si>
  <si>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</si>
  <si>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</si>
  <si>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</si>
  <si>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</si>
  <si>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</si>
  <si>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</si>
  <si>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</si>
  <si>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</si>
  <si>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</si>
  <si>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</si>
  <si>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</si>
  <si>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</si>
  <si>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</si>
  <si>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</si>
  <si>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</si>
  <si>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</si>
  <si>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</si>
  <si>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</si>
  <si>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</si>
  <si>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</si>
  <si>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</si>
  <si>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</si>
  <si>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</si>
  <si>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</si>
  <si>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</si>
  <si>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</si>
  <si>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</si>
  <si>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</si>
  <si>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</si>
  <si>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</si>
  <si>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</si>
  <si>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</si>
  <si>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</si>
  <si>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</si>
  <si>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</si>
  <si>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</si>
  <si>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</si>
  <si>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</si>
  <si>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</si>
  <si>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</si>
  <si>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</si>
  <si>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</si>
  <si>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</si>
  <si>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</si>
  <si>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</si>
  <si>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</si>
  <si>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</si>
  <si>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</si>
  <si>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</si>
  <si>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</si>
  <si>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</si>
  <si>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</si>
  <si>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</si>
  <si>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</si>
  <si>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</si>
  <si>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</si>
  <si>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</si>
  <si>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</si>
  <si>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</si>
  <si>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</si>
  <si>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</si>
  <si>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</si>
  <si>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</si>
  <si>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</si>
  <si>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</si>
  <si>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</si>
  <si>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</si>
  <si>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</si>
  <si>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</si>
  <si>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</si>
  <si>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</si>
  <si>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</si>
  <si>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</si>
  <si>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</si>
  <si>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</si>
  <si>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</si>
  <si>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</si>
  <si>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</si>
  <si>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</si>
  <si>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</si>
  <si>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</si>
  <si>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</si>
  <si>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</si>
  <si>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</si>
  <si>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</si>
  <si>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</si>
  <si>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</si>
  <si>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</si>
  <si>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</si>
  <si>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</si>
  <si>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</si>
  <si>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</si>
  <si>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</si>
  <si>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</si>
  <si>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</si>
  <si>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</si>
  <si>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</si>
  <si>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</si>
  <si>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</si>
  <si>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</si>
  <si>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</si>
  <si>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</si>
  <si>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</si>
  <si>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</si>
  <si>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</si>
  <si>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</si>
  <si>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</si>
  <si>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</si>
  <si>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</si>
  <si>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</si>
  <si>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</si>
  <si>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</si>
  <si>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</si>
  <si>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</si>
  <si>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</si>
  <si>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</si>
  <si>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</si>
  <si>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</si>
  <si>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</si>
  <si>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</si>
  <si>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</si>
  <si>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</si>
  <si>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</si>
  <si>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</si>
  <si>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</si>
  <si>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</si>
  <si>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</si>
  <si>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</si>
  <si>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</si>
  <si>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</si>
  <si>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</si>
  <si>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</si>
  <si>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</si>
  <si>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</si>
  <si>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</si>
  <si>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</si>
  <si>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</si>
  <si>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</si>
  <si>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</si>
  <si>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</si>
  <si>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</si>
  <si>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</si>
  <si>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</si>
  <si>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</si>
  <si>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</si>
  <si>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</si>
  <si>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</si>
  <si>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</si>
  <si>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</si>
  <si>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</si>
  <si>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</si>
  <si>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</si>
  <si>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</si>
  <si>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</si>
  <si>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</si>
  <si>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</si>
  <si>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</si>
  <si>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</si>
  <si>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</si>
  <si>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</si>
  <si>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</si>
  <si>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</si>
  <si>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</si>
  <si>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</si>
  <si>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</si>
  <si>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</si>
  <si>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</si>
  <si>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</si>
  <si>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</si>
  <si>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</si>
  <si>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</si>
  <si>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</si>
  <si>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</si>
  <si>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</si>
  <si>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</si>
  <si>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</si>
  <si>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</si>
  <si>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</si>
  <si>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</si>
  <si>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</si>
  <si>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</si>
  <si>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</si>
  <si>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</si>
  <si>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</si>
  <si>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</si>
  <si>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</si>
  <si>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</si>
  <si>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</si>
  <si>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</si>
  <si>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</si>
  <si>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</si>
  <si>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</si>
  <si>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</si>
  <si>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</si>
  <si>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</si>
  <si>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</si>
  <si>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</si>
  <si>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</si>
  <si>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</si>
  <si>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</si>
  <si>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</si>
  <si>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</si>
  <si>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</si>
  <si>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</si>
  <si>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</si>
  <si>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</si>
  <si>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</si>
  <si>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</si>
  <si>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</si>
  <si>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</si>
  <si>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</si>
  <si>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</si>
  <si>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</si>
  <si>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</si>
  <si>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</si>
  <si>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</si>
  <si>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</si>
  <si>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</si>
  <si>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</si>
  <si>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</si>
  <si>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</si>
  <si>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</si>
  <si>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</si>
  <si>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</si>
  <si>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</si>
  <si>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</si>
  <si>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</si>
  <si>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</si>
  <si>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</si>
  <si>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</si>
  <si>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</si>
  <si>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</si>
  <si>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</si>
  <si>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</si>
  <si>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</si>
  <si>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</si>
  <si>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</si>
  <si>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</si>
  <si>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</si>
  <si>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</si>
  <si>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</si>
  <si>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</si>
  <si>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</si>
  <si>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</si>
  <si>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</si>
  <si>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</si>
  <si>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</si>
  <si>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</si>
  <si>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</si>
  <si>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</si>
  <si>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</si>
  <si>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</si>
  <si>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</si>
  <si>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</si>
  <si>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</si>
  <si>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</si>
  <si>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</si>
  <si>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</si>
  <si>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</si>
  <si>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</si>
  <si>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</si>
  <si>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</si>
  <si>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</si>
  <si>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</si>
  <si>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</si>
  <si>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</si>
  <si>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</si>
  <si>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</si>
  <si>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</si>
  <si>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</si>
  <si>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</si>
  <si>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</si>
  <si>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</si>
  <si>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</si>
  <si>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</si>
  <si>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</si>
  <si>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</si>
  <si>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</si>
  <si>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</si>
  <si>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</si>
  <si>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</si>
  <si>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</si>
  <si>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</si>
  <si>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</si>
  <si>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</si>
  <si>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</si>
  <si>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</si>
  <si>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</si>
  <si>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</si>
  <si>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</si>
  <si>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</si>
  <si>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</si>
  <si>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</si>
  <si>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</si>
  <si>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</si>
  <si>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</si>
  <si>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</si>
  <si>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</si>
  <si>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</si>
  <si>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</si>
  <si>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</si>
  <si>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</si>
  <si>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</si>
  <si>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</si>
  <si>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</si>
  <si>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</si>
  <si>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</si>
  <si>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</si>
  <si>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</si>
  <si>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</si>
  <si>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</si>
  <si>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</si>
  <si>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</si>
  <si>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</si>
  <si>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</si>
  <si>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</si>
  <si>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</si>
  <si>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</si>
  <si>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</si>
  <si>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</si>
  <si>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</si>
  <si>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</si>
  <si>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</si>
  <si>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</si>
  <si>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</si>
  <si>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</si>
  <si>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</si>
  <si>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</si>
  <si>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</si>
  <si>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</si>
  <si>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</si>
  <si>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</si>
  <si>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</si>
  <si>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</si>
  <si>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</si>
  <si>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</si>
  <si>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</si>
  <si>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</si>
  <si>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</si>
  <si>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</si>
  <si>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</si>
  <si>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</si>
  <si>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</si>
  <si>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</si>
  <si>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</si>
  <si>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</si>
  <si>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</si>
  <si>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</si>
  <si>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</si>
  <si>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</si>
  <si>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</si>
  <si>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</si>
  <si>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</si>
  <si>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</si>
  <si>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</si>
  <si>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</si>
  <si>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</si>
  <si>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</si>
  <si>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</si>
  <si>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</si>
  <si>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</si>
  <si>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</si>
  <si>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</si>
  <si>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</si>
  <si>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</si>
  <si>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</si>
  <si>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</si>
  <si>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</si>
  <si>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</si>
  <si>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</si>
  <si>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</si>
  <si>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</si>
  <si>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</si>
  <si>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</si>
  <si>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</si>
  <si>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</si>
  <si>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</si>
  <si>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</si>
  <si>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</si>
  <si>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</si>
  <si>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</si>
  <si>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</si>
  <si>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</si>
  <si>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</si>
  <si>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</si>
  <si>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</si>
  <si>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</si>
  <si>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</si>
  <si>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</si>
  <si>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</si>
  <si>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</si>
  <si>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</si>
  <si>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</si>
  <si>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</si>
  <si>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</si>
  <si>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</si>
  <si>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</si>
  <si>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</si>
  <si>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</si>
  <si>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</si>
  <si>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</si>
  <si>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</si>
  <si>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</si>
  <si>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</si>
  <si>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</si>
  <si>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</si>
  <si>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</si>
  <si>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</si>
  <si>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</si>
  <si>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</si>
  <si>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</si>
  <si>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</si>
  <si>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</si>
  <si>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</si>
  <si>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</si>
  <si>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</si>
  <si>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</si>
  <si>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</si>
  <si>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</si>
  <si>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</si>
  <si>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</si>
  <si>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</si>
  <si>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</si>
  <si>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</si>
  <si>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</si>
  <si>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</si>
  <si>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</si>
  <si>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</si>
  <si>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</si>
  <si>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</si>
  <si>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</si>
  <si>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</si>
  <si>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</si>
  <si>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</si>
  <si>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</si>
  <si>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</si>
  <si>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</si>
  <si>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</si>
  <si>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</si>
  <si>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</si>
  <si>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</si>
  <si>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</si>
  <si>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</si>
  <si>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</si>
  <si>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</si>
  <si>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</si>
  <si>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</si>
  <si>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</si>
  <si>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</si>
  <si>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</si>
  <si>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</si>
  <si>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</si>
  <si>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</si>
  <si>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</si>
  <si>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</si>
  <si>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</si>
  <si>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</si>
  <si>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</si>
  <si>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</si>
  <si>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</si>
  <si>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</si>
  <si>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</si>
  <si>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</si>
  <si>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</si>
  <si>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</si>
  <si>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</si>
  <si>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</si>
  <si>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</si>
  <si>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</si>
  <si>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</si>
  <si>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</si>
  <si>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</si>
  <si>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</si>
  <si>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</si>
  <si>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</si>
  <si>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</si>
  <si>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</si>
  <si>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</si>
  <si>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</si>
  <si>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</si>
  <si>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</si>
  <si>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</si>
  <si>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</si>
  <si>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</si>
  <si>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</si>
  <si>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</si>
  <si>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</si>
  <si>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</si>
  <si>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</si>
  <si>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</si>
  <si>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</si>
  <si>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</si>
  <si>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</si>
  <si>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</si>
  <si>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</si>
  <si>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</si>
  <si>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</si>
  <si>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</si>
  <si>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</si>
  <si>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</si>
  <si>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</si>
  <si>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</si>
  <si>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</si>
  <si>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</si>
  <si>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</si>
  <si>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</si>
  <si>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</si>
  <si>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</si>
  <si>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</si>
  <si>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</si>
  <si>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</si>
  <si>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</si>
  <si>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</si>
  <si>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</si>
  <si>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</si>
  <si>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</si>
  <si>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</si>
  <si>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</si>
  <si>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</si>
  <si>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</si>
  <si>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</si>
  <si>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</si>
  <si>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</si>
  <si>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</si>
  <si>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</si>
  <si>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</si>
  <si>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</si>
  <si>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</si>
  <si>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</si>
  <si>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</si>
  <si>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</si>
  <si>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</si>
  <si>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</si>
  <si>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</si>
  <si>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</si>
  <si>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</si>
  <si>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</si>
  <si>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</si>
  <si>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</si>
  <si>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</si>
  <si>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</si>
  <si>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</si>
  <si>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</si>
  <si>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</si>
  <si>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</si>
  <si>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</si>
  <si>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</si>
  <si>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</si>
  <si>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</si>
  <si>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</si>
  <si>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</si>
  <si>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</si>
  <si>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</si>
  <si>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</si>
  <si>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</si>
  <si>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</si>
  <si>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</si>
  <si>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</si>
  <si>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</si>
  <si>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</si>
  <si>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</si>
  <si>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</si>
  <si>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</si>
  <si>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</si>
  <si>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</si>
  <si>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</si>
  <si>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</si>
  <si>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</si>
  <si>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</si>
  <si>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</si>
  <si>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</si>
  <si>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</si>
  <si>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</si>
  <si>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</si>
  <si>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</si>
  <si>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</si>
  <si>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</si>
  <si>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</si>
  <si>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</si>
  <si>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</si>
  <si>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</si>
  <si>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</si>
  <si>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</si>
  <si>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</si>
  <si>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</si>
  <si>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</si>
  <si>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</si>
  <si>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</si>
  <si>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</si>
  <si>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</si>
  <si>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</si>
  <si>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</si>
  <si>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</si>
  <si>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</si>
  <si>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</si>
  <si>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</si>
  <si>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</si>
  <si>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</si>
  <si>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</si>
  <si>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</si>
  <si>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</si>
  <si>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</si>
  <si>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</si>
  <si>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</si>
  <si>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</si>
  <si>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</si>
  <si>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</si>
  <si>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</si>
  <si>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</si>
  <si>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</si>
  <si>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</si>
  <si>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</si>
  <si>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</si>
  <si>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</si>
  <si>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</si>
  <si>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</si>
  <si>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</si>
  <si>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</si>
  <si>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</si>
  <si>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</si>
  <si>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</si>
  <si>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</si>
  <si>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</si>
  <si>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</si>
  <si>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</si>
  <si>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</si>
  <si>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</si>
  <si>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</si>
  <si>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</si>
  <si>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</si>
  <si>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</si>
  <si>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</si>
  <si>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</si>
  <si>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</si>
  <si>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</si>
  <si>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</si>
  <si>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</si>
  <si>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</si>
  <si>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</si>
  <si>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</si>
  <si>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</si>
  <si>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</si>
  <si>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</si>
  <si>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</si>
  <si>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</si>
  <si>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</si>
  <si>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</si>
  <si>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</si>
  <si>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</si>
  <si>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</si>
  <si>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</si>
  <si>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</si>
  <si>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</si>
  <si>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</si>
  <si>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</si>
  <si>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</si>
  <si>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</si>
  <si>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</si>
  <si>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</si>
  <si>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</si>
  <si>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</si>
  <si>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</si>
  <si>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</si>
  <si>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</si>
  <si>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</si>
  <si>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</si>
  <si>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</si>
  <si>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</si>
  <si>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</si>
  <si>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</si>
  <si>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</si>
  <si>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</si>
  <si>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</si>
  <si>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</si>
  <si>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</si>
  <si>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</si>
  <si>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</si>
  <si>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</si>
  <si>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</si>
  <si>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</si>
  <si>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</si>
  <si>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</si>
  <si>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</si>
  <si>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</si>
  <si>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</si>
  <si>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</si>
  <si>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</si>
  <si>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</si>
  <si>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</si>
  <si>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</si>
  <si>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</si>
  <si>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</si>
  <si>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</si>
  <si>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</si>
  <si>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</si>
  <si>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</si>
  <si>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</si>
  <si>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</si>
  <si>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</si>
  <si>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</si>
  <si>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</si>
  <si>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</si>
  <si>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</si>
  <si>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</si>
  <si>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</si>
  <si>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</si>
  <si>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</si>
  <si>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</si>
  <si>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</si>
  <si>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</si>
  <si>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</si>
  <si>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</si>
  <si>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</si>
  <si>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</si>
  <si>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</si>
  <si>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</si>
  <si>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</si>
  <si>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</si>
  <si>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</si>
  <si>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</si>
  <si>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</si>
  <si>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</si>
  <si>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</si>
  <si>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</si>
  <si>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</si>
  <si>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</si>
  <si>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</si>
  <si>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</si>
  <si>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</si>
  <si>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</si>
  <si>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</si>
  <si>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</si>
  <si>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</si>
  <si>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</si>
  <si>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</si>
  <si>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</si>
  <si>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</si>
  <si>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</si>
  <si>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</si>
  <si>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</si>
  <si>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</si>
  <si>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</si>
  <si>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</si>
  <si>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</si>
  <si>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</si>
  <si>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</si>
  <si>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</si>
  <si>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</si>
  <si>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</si>
  <si>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</si>
  <si>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</si>
  <si>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</si>
  <si>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</si>
  <si>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</si>
  <si>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</si>
  <si>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</si>
  <si>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</si>
  <si>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</si>
  <si>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</si>
  <si>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</si>
  <si>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</si>
  <si>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</si>
  <si>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</si>
  <si>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</si>
  <si>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</si>
  <si>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</si>
  <si>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</si>
  <si>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</si>
  <si>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</si>
  <si>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</si>
  <si>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</si>
  <si>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</si>
  <si>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</si>
  <si>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</si>
  <si>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</si>
  <si>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</si>
  <si>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</si>
  <si>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</si>
  <si>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</si>
  <si>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</si>
  <si>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</si>
  <si>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</si>
  <si>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</si>
  <si>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</si>
  <si>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</si>
  <si>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</si>
  <si>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</si>
  <si>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</si>
  <si>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</si>
  <si>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</si>
  <si>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</si>
  <si>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</si>
  <si>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</si>
  <si>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</si>
  <si>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</si>
  <si>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</si>
  <si>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</si>
  <si>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</si>
  <si>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</si>
  <si>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</si>
  <si>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</si>
  <si>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</si>
  <si>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</si>
  <si>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</si>
  <si>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</si>
  <si>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</si>
  <si>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</si>
  <si>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</si>
  <si>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</si>
  <si>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</si>
  <si>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</si>
  <si>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</si>
  <si>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</si>
  <si>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</si>
  <si>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</si>
  <si>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</si>
  <si>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</si>
  <si>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</si>
  <si>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</si>
  <si>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</si>
  <si>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</si>
  <si>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</si>
  <si>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</si>
  <si>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</si>
  <si>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</si>
  <si>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</si>
  <si>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</si>
  <si>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</si>
  <si>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</si>
  <si>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</si>
  <si>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</si>
  <si>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</si>
  <si>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</si>
  <si>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</si>
  <si>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</si>
  <si>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</si>
  <si>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</si>
  <si>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</si>
  <si>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</si>
  <si>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</si>
  <si>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</si>
  <si>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</si>
  <si>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</si>
  <si>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</si>
  <si>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</si>
  <si>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</si>
  <si>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</si>
  <si>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</si>
  <si>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</si>
  <si>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</si>
  <si>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</si>
  <si>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</si>
  <si>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</si>
  <si>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</si>
  <si>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</si>
  <si>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</si>
  <si>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</si>
  <si>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</si>
  <si>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</si>
  <si>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</si>
  <si>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</si>
  <si>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</si>
  <si>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</si>
  <si>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</si>
  <si>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</si>
  <si>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</si>
  <si>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</si>
  <si>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</si>
  <si>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</si>
  <si>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</si>
  <si>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</si>
  <si>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</si>
  <si>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</si>
  <si>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</si>
  <si>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</si>
  <si>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</si>
  <si>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</si>
  <si>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</si>
  <si>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</si>
  <si>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</si>
  <si>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</si>
  <si>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</si>
  <si>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</si>
  <si>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</si>
  <si>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</si>
  <si>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</si>
  <si>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</si>
  <si>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</si>
  <si>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</si>
  <si>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</si>
  <si>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</si>
  <si>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</si>
  <si>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</si>
  <si>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</si>
  <si>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</si>
  <si>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</si>
  <si>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</si>
  <si>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</si>
  <si>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</si>
  <si>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</si>
  <si>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</si>
  <si>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</si>
  <si>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</si>
  <si>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</si>
  <si>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</si>
  <si>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</si>
  <si>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</si>
  <si>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</si>
  <si>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</si>
  <si>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</si>
  <si>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</si>
  <si>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</si>
  <si>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</si>
  <si>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</si>
  <si>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</si>
  <si>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</si>
  <si>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</si>
  <si>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</si>
  <si>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</si>
  <si>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</si>
  <si>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</si>
  <si>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</si>
  <si>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</si>
  <si>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</si>
  <si>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</si>
  <si>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</si>
  <si>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</si>
  <si>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</si>
  <si>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</si>
  <si>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</si>
  <si>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</si>
  <si>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</si>
  <si>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</si>
  <si>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</si>
  <si>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</si>
  <si>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</si>
  <si>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</si>
  <si>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</si>
  <si>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</si>
  <si>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</si>
  <si>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</si>
  <si>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</si>
  <si>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</si>
  <si>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</si>
  <si>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</si>
  <si>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</si>
  <si>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</si>
  <si>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</si>
  <si>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</si>
  <si>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</si>
  <si>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</si>
  <si>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</si>
  <si>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</si>
  <si>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</si>
  <si>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</si>
  <si>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</si>
  <si>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</si>
  <si>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</si>
  <si>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</si>
  <si>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</si>
  <si>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</si>
  <si>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</si>
  <si>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</si>
  <si>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</si>
  <si>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</si>
  <si>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</si>
  <si>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</si>
  <si>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</si>
  <si>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</si>
  <si>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</si>
  <si>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</si>
  <si>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</si>
  <si>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</si>
  <si>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</si>
  <si>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</si>
  <si>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</si>
  <si>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</si>
  <si>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</si>
  <si>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</si>
  <si>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</si>
  <si>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</si>
  <si>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</si>
  <si>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</si>
  <si>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</si>
  <si>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</si>
  <si>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</si>
  <si>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</si>
  <si>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</si>
  <si>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</si>
  <si>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</si>
  <si>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</si>
  <si>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</si>
  <si>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</si>
  <si>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</si>
  <si>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</si>
  <si>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</si>
  <si>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</si>
  <si>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</si>
  <si>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</si>
  <si>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</si>
  <si>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</si>
  <si>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</si>
  <si>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</si>
  <si>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</si>
  <si>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</si>
  <si>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</si>
  <si>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</si>
  <si>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</si>
  <si>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</si>
  <si>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</si>
  <si>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</si>
  <si>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</si>
  <si>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</si>
  <si>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</si>
  <si>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</si>
  <si>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</si>
  <si>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</si>
  <si>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</si>
  <si>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</si>
  <si>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</si>
  <si>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</si>
  <si>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</si>
  <si>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</si>
  <si>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</si>
  <si>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</si>
  <si>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</si>
  <si>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</si>
  <si>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</si>
  <si>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</si>
  <si>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</si>
  <si>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</si>
  <si>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</si>
  <si>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</si>
  <si>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</si>
  <si>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</si>
  <si>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</si>
  <si>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</si>
  <si>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</si>
  <si>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</si>
  <si>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</si>
  <si>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</si>
  <si>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</si>
  <si>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</si>
  <si>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</si>
  <si>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</si>
  <si>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</si>
  <si>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</si>
  <si>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</si>
  <si>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</si>
  <si>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</si>
  <si>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</si>
  <si>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</si>
  <si>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</si>
  <si>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</si>
  <si>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</si>
  <si>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</si>
  <si>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</si>
  <si>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</si>
  <si>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</si>
  <si>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</si>
  <si>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</si>
  <si>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</si>
  <si>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</si>
  <si>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</si>
  <si>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</si>
  <si>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</si>
  <si>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</si>
  <si>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</si>
  <si>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</si>
  <si>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</si>
  <si>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</si>
  <si>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</si>
  <si>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</si>
  <si>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</si>
  <si>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</si>
  <si>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</si>
  <si>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</si>
  <si>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</si>
  <si>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</si>
  <si>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</si>
  <si>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</si>
  <si>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</si>
  <si>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</si>
  <si>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</si>
  <si>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</si>
  <si>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</si>
  <si>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</si>
  <si>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</si>
  <si>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</si>
  <si>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</si>
  <si>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</si>
  <si>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</si>
  <si>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</si>
  <si>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</si>
  <si>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</si>
  <si>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</si>
  <si>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</si>
  <si>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</si>
  <si>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</si>
  <si>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</si>
  <si>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</si>
  <si>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</si>
  <si>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</si>
  <si>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</si>
  <si>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</si>
  <si>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</si>
  <si>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</si>
  <si>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</si>
  <si>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</si>
  <si>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</si>
  <si>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</si>
  <si>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</si>
  <si>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</si>
  <si>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</si>
  <si>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</si>
  <si>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</si>
  <si>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</si>
  <si>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</si>
  <si>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</si>
  <si>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</si>
  <si>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</si>
  <si>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</si>
  <si>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</si>
  <si>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</si>
  <si>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</si>
  <si>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</si>
  <si>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</si>
  <si>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</si>
  <si>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</si>
  <si>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</si>
  <si>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</si>
  <si>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</si>
  <si>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</si>
  <si>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</si>
  <si>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</si>
  <si>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</si>
  <si>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</si>
  <si>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</si>
  <si>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</si>
  <si>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</si>
  <si>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</si>
  <si>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</si>
  <si>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</si>
  <si>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</si>
  <si>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</si>
  <si>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</si>
  <si>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</si>
  <si>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</si>
  <si>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</si>
  <si>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</si>
  <si>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</si>
  <si>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</si>
  <si>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</si>
  <si>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</si>
  <si>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</si>
  <si>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</si>
  <si>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</si>
  <si>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</si>
  <si>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</si>
  <si>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</si>
  <si>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</si>
  <si>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</si>
  <si>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</si>
  <si>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</si>
  <si>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</si>
  <si>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</si>
  <si>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</si>
  <si>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</si>
  <si>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</si>
  <si>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</si>
  <si>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</si>
  <si>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</si>
  <si>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</si>
  <si>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</si>
  <si>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</si>
  <si>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</si>
  <si>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</si>
  <si>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</si>
  <si>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</si>
  <si>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</si>
  <si>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</si>
  <si>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</si>
  <si>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</si>
  <si>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</si>
  <si>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</si>
  <si>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</si>
  <si>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</si>
  <si>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</si>
  <si>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</si>
  <si>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</si>
  <si>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</si>
  <si>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</si>
  <si>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</si>
  <si>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</si>
  <si>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</si>
  <si>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</si>
  <si>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</si>
  <si>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</si>
  <si>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</si>
  <si>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</si>
  <si>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</si>
  <si>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</si>
  <si>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</si>
  <si>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</si>
  <si>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</si>
  <si>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</si>
  <si>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</si>
  <si>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</si>
  <si>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</si>
  <si>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</si>
  <si>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</si>
  <si>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</si>
  <si>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</si>
  <si>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</si>
  <si>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</si>
  <si>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</si>
  <si>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</si>
  <si>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</si>
  <si>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</si>
  <si>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</si>
  <si>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</si>
  <si>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</si>
  <si>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</si>
  <si>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</si>
  <si>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</si>
  <si>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</si>
  <si>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</si>
  <si>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</si>
  <si>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</si>
  <si>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</si>
  <si>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</si>
  <si>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</si>
  <si>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</si>
  <si>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</si>
  <si>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</si>
  <si>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</si>
  <si>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</si>
  <si>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</si>
  <si>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</si>
  <si>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</si>
  <si>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</si>
  <si>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</si>
  <si>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</si>
  <si>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</si>
  <si>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</si>
  <si>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</si>
  <si>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</si>
  <si>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</si>
  <si>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</si>
  <si>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</si>
  <si>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</si>
  <si>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</si>
  <si>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</si>
  <si>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</si>
  <si>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</si>
  <si>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</si>
  <si>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</si>
  <si>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</si>
  <si>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</si>
  <si>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</si>
  <si>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</si>
  <si>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</si>
  <si>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</si>
  <si>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</si>
  <si>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</si>
  <si>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</si>
  <si>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</si>
  <si>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</si>
  <si>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</si>
  <si>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</si>
  <si>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</si>
  <si>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</si>
  <si>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</si>
  <si>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</si>
  <si>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</si>
  <si>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</si>
  <si>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</si>
  <si>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</si>
  <si>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</si>
  <si>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</si>
  <si>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</si>
  <si>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</si>
  <si>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</si>
  <si>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</si>
  <si>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</si>
  <si>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</si>
  <si>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</si>
  <si>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</si>
  <si>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</si>
  <si>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</si>
  <si>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</si>
  <si>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</si>
  <si>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</si>
  <si>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</si>
  <si>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</si>
  <si>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</si>
  <si>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</si>
  <si>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</si>
  <si>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</si>
  <si>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</si>
  <si>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</si>
  <si>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</si>
  <si>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</si>
  <si>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</si>
  <si>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</si>
  <si>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</si>
  <si>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</si>
  <si>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</si>
  <si>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</si>
  <si>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</si>
  <si>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</si>
  <si>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</si>
  <si>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</si>
  <si>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</si>
  <si>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</si>
  <si>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</si>
  <si>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</si>
  <si>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</si>
  <si>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</si>
  <si>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</si>
  <si>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</si>
  <si>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</si>
  <si>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</si>
  <si>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</si>
  <si>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</si>
  <si>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</si>
  <si>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</si>
  <si>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</si>
  <si>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</si>
  <si>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</si>
  <si>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</si>
  <si>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</si>
  <si>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</si>
  <si>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</si>
  <si>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</si>
  <si>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</si>
  <si>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</si>
  <si>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</si>
  <si>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</si>
  <si>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</si>
  <si>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</si>
  <si>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</si>
  <si>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</si>
  <si>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</si>
  <si>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</si>
  <si>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</si>
  <si>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</si>
  <si>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</si>
  <si>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</si>
  <si>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</si>
  <si>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</si>
  <si>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</si>
  <si>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</si>
  <si>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</si>
  <si>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</si>
  <si>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</si>
  <si>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</si>
  <si>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</si>
  <si>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</si>
  <si>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</si>
  <si>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</si>
  <si>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</si>
  <si>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</si>
  <si>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</si>
  <si>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</si>
  <si>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</si>
  <si>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</si>
  <si>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</si>
  <si>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</si>
  <si>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</si>
  <si>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</si>
  <si>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</si>
  <si>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</si>
  <si>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</si>
  <si>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</si>
  <si>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</si>
  <si>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</si>
  <si>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</si>
  <si>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</si>
  <si>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</si>
  <si>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</si>
  <si>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</si>
  <si>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</si>
  <si>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</si>
  <si>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</si>
  <si>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</si>
  <si>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</si>
  <si>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</si>
  <si>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</si>
  <si>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</si>
  <si>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</si>
  <si>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</si>
  <si>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</si>
  <si>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</si>
  <si>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</si>
  <si>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</si>
  <si>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</si>
  <si>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</si>
  <si>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</si>
  <si>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</si>
  <si>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</si>
  <si>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</si>
  <si>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</si>
  <si>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</si>
  <si>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</si>
  <si>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</si>
  <si>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</si>
  <si>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</si>
  <si>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</si>
  <si>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</si>
  <si>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</si>
  <si>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</si>
  <si>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</si>
  <si>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</si>
  <si>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</si>
  <si>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</si>
  <si>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</si>
  <si>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</si>
  <si>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</si>
  <si>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</si>
  <si>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</si>
  <si>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</si>
  <si>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</si>
  <si>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</si>
  <si>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</si>
  <si>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</si>
  <si>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</si>
  <si>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</si>
  <si>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</si>
  <si>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</si>
  <si>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</si>
  <si>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</si>
  <si>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</si>
  <si>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</si>
  <si>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</si>
  <si>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</si>
  <si>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</si>
  <si>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</si>
  <si>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</si>
  <si>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</si>
  <si>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</si>
  <si>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</si>
  <si>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</si>
  <si>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</si>
  <si>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</si>
  <si>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</si>
  <si>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</si>
  <si>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</si>
  <si>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</si>
  <si>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</si>
  <si>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</si>
  <si>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</si>
  <si>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</si>
  <si>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</si>
  <si>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</si>
  <si>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</si>
  <si>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</si>
  <si>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</si>
  <si>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</si>
  <si>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</si>
  <si>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</si>
  <si>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</si>
  <si>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</si>
  <si>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</si>
  <si>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</si>
  <si>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</si>
  <si>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</si>
  <si>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</si>
  <si>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</si>
  <si>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</si>
  <si>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</si>
  <si>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</si>
  <si>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</si>
  <si>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</si>
  <si>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</si>
  <si>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</si>
  <si>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</si>
  <si>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</si>
  <si>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</si>
  <si>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</si>
  <si>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</si>
  <si>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</si>
  <si>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</si>
  <si>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</si>
  <si>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</si>
  <si>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</si>
  <si>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</si>
  <si>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</si>
  <si>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</si>
  <si>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</si>
  <si>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</si>
  <si>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</si>
  <si>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</si>
  <si>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</si>
  <si>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</si>
  <si>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</si>
  <si>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</si>
  <si>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</si>
  <si>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</si>
  <si>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</si>
  <si>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</si>
  <si>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</si>
  <si>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</si>
  <si>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</si>
  <si>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</si>
  <si>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</si>
  <si>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</si>
  <si>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</si>
  <si>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</si>
  <si>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</si>
  <si>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</si>
  <si>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</si>
  <si>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</si>
  <si>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</si>
  <si>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</si>
  <si>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</si>
  <si>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</si>
  <si>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</si>
  <si>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</si>
  <si>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</si>
  <si>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</si>
  <si>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</si>
  <si>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</si>
  <si>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</si>
  <si>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</si>
  <si>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</si>
  <si>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</si>
  <si>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</si>
  <si>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</si>
  <si>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</si>
  <si>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</si>
  <si>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</si>
  <si>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</si>
  <si>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</si>
  <si>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</si>
  <si>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</si>
  <si>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</si>
  <si>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</si>
  <si>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</si>
  <si>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</si>
  <si>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</si>
  <si>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</si>
  <si>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</si>
  <si>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</si>
  <si>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</si>
  <si>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</si>
  <si>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</si>
  <si>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</si>
  <si>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</si>
  <si>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</si>
  <si>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</si>
  <si>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</si>
  <si>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</si>
  <si>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</si>
  <si>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</si>
  <si>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</si>
  <si>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</si>
  <si>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</si>
  <si>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</si>
  <si>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</si>
  <si>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</si>
  <si>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</si>
  <si>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</si>
  <si>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</si>
  <si>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</si>
  <si>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</si>
  <si>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</si>
  <si>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</si>
  <si>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</si>
  <si>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</si>
  <si>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</si>
  <si>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</si>
  <si>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</si>
  <si>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</si>
  <si>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</si>
  <si>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</si>
  <si>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</si>
  <si>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</si>
  <si>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</si>
  <si>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</si>
  <si>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</si>
  <si>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</si>
  <si>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</si>
  <si>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</si>
  <si>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</si>
  <si>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</si>
  <si>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</si>
  <si>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</si>
  <si>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</si>
  <si>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</si>
  <si>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</si>
  <si>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</si>
  <si>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</si>
  <si>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</si>
  <si>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</si>
  <si>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</si>
  <si>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</si>
  <si>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</si>
  <si>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</si>
  <si>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</si>
  <si>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</si>
  <si>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</si>
  <si>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</si>
  <si>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</si>
  <si>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</si>
  <si>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</si>
  <si>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</si>
  <si>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</si>
  <si>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</si>
  <si>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</si>
  <si>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</si>
  <si>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</si>
  <si>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</si>
  <si>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</si>
  <si>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</si>
  <si>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</si>
  <si>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</si>
  <si>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</si>
  <si>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</si>
  <si>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</si>
  <si>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</si>
  <si>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</si>
  <si>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</si>
  <si>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</si>
  <si>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</si>
  <si>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</si>
  <si>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</si>
  <si>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</si>
  <si>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</si>
  <si>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</si>
  <si>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</si>
  <si>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</si>
  <si>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</si>
  <si>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</si>
  <si>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</si>
  <si>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</si>
  <si>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</si>
  <si>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</si>
  <si>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</si>
  <si>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</si>
  <si>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</si>
  <si>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</si>
  <si>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</si>
  <si>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</si>
  <si>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</si>
  <si>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</si>
  <si>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</si>
  <si>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</si>
  <si>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</si>
  <si>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</si>
  <si>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</si>
  <si>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</si>
  <si>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</si>
  <si>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</si>
  <si>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</si>
  <si>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</si>
  <si>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</si>
  <si>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</si>
  <si>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</si>
  <si>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</si>
  <si>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</si>
  <si>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</si>
  <si>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</si>
  <si>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</si>
  <si>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</si>
  <si>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</si>
  <si>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</si>
  <si>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</si>
  <si>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</si>
  <si>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</si>
  <si>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</si>
  <si>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</si>
  <si>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</si>
  <si>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</si>
  <si>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</si>
  <si>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</si>
  <si>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</si>
  <si>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</si>
  <si>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</si>
  <si>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</si>
  <si>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</si>
  <si>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</si>
  <si>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</si>
  <si>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</si>
  <si>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</si>
  <si>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</si>
  <si>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</si>
  <si>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</si>
  <si>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</si>
  <si>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</si>
  <si>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</si>
  <si>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</si>
  <si>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</si>
  <si>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</si>
  <si>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</si>
  <si>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</si>
  <si>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</si>
  <si>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</si>
  <si>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</si>
  <si>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</si>
  <si>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</si>
  <si>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</si>
  <si>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</si>
  <si>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</si>
  <si>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</si>
  <si>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</si>
  <si>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</si>
  <si>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</si>
  <si>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</si>
  <si>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</si>
  <si>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</si>
  <si>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</si>
  <si>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</si>
  <si>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</si>
  <si>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</si>
  <si>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</si>
  <si>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</si>
  <si>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</si>
  <si>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</si>
  <si>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</si>
  <si>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</si>
  <si>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</si>
  <si>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</si>
  <si>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</si>
  <si>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</si>
  <si>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</si>
  <si>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</si>
  <si>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</si>
  <si>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</si>
  <si>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</si>
  <si>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</si>
  <si>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</si>
  <si>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</si>
  <si>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</si>
  <si>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</si>
  <si>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</si>
  <si>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</si>
  <si>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</si>
  <si>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</si>
  <si>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</si>
  <si>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</si>
  <si>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</si>
  <si>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</si>
  <si>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</si>
  <si>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</si>
  <si>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</si>
  <si>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</si>
  <si>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</si>
  <si>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</si>
  <si>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</si>
  <si>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</si>
  <si>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</si>
  <si>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</si>
  <si>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</si>
  <si>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</si>
  <si>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</si>
  <si>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</si>
  <si>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</si>
  <si>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</si>
  <si>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</si>
  <si>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</si>
  <si>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</si>
  <si>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</si>
  <si>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</si>
  <si>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</si>
  <si>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</si>
  <si>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</si>
  <si>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</si>
  <si>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</si>
  <si>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</si>
  <si>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</si>
  <si>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</si>
  <si>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</si>
  <si>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</si>
  <si>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</si>
  <si>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</si>
  <si>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</si>
  <si>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</si>
  <si>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</si>
  <si>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</si>
  <si>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</si>
  <si>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</si>
  <si>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</si>
  <si>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</si>
  <si>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</si>
  <si>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</si>
  <si>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</si>
  <si>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</si>
  <si>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</si>
  <si>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</si>
  <si>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</si>
  <si>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</si>
  <si>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</si>
  <si>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</si>
  <si>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</si>
  <si>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</si>
  <si>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</si>
  <si>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</si>
  <si>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</si>
  <si>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</si>
  <si>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</si>
  <si>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</si>
  <si>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</si>
  <si>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</si>
  <si>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</si>
  <si>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</si>
  <si>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</si>
  <si>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</si>
  <si>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</si>
  <si>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</si>
  <si>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</si>
  <si>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</si>
  <si>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</si>
  <si>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</si>
  <si>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</si>
  <si>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</si>
  <si>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</si>
  <si>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</si>
  <si>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</si>
  <si>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</si>
  <si>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</si>
  <si>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</si>
  <si>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</si>
  <si>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</si>
  <si>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</si>
  <si>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</si>
  <si>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</si>
  <si>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</si>
  <si>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</si>
  <si>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</si>
  <si>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</si>
  <si>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</si>
  <si>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</si>
  <si>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</si>
  <si>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</si>
  <si>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</si>
  <si>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</si>
  <si>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</si>
  <si>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</si>
  <si>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</si>
  <si>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</si>
  <si>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</si>
  <si>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</si>
  <si>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</si>
  <si>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</si>
  <si>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</si>
  <si>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</si>
  <si>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</si>
  <si>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</si>
  <si>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</si>
  <si>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</si>
  <si>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</si>
  <si>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</si>
  <si>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</si>
  <si>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</si>
  <si>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</si>
  <si>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</si>
  <si>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</si>
  <si>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</si>
  <si>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</si>
  <si>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</si>
  <si>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</si>
  <si>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</si>
  <si>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</si>
  <si>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</si>
  <si>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</si>
  <si>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</si>
  <si>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</si>
  <si>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</si>
  <si>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</si>
  <si>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</si>
  <si>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</si>
  <si>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</si>
  <si>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</si>
  <si>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</si>
  <si>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</si>
  <si>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</si>
  <si>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</si>
  <si>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</si>
  <si>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</si>
  <si>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</si>
  <si>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</si>
  <si>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</si>
  <si>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</si>
  <si>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</si>
  <si>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</si>
  <si>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</si>
  <si>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</si>
  <si>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</si>
  <si>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</si>
  <si>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</si>
  <si>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</si>
  <si>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</si>
  <si>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</si>
  <si>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</si>
  <si>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</si>
  <si>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</si>
  <si>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</si>
  <si>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</si>
  <si>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</si>
  <si>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</si>
  <si>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</si>
  <si>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</si>
  <si>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</si>
  <si>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</si>
  <si>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</si>
  <si>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</si>
  <si>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</si>
  <si>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</si>
  <si>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</si>
  <si>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</si>
  <si>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</si>
  <si>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</si>
  <si>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</si>
  <si>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</si>
  <si>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</si>
  <si>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</si>
  <si>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</si>
  <si>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</si>
  <si>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</si>
  <si>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</si>
  <si>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</si>
  <si>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</si>
  <si>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</si>
  <si>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</si>
  <si>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</si>
  <si>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</si>
  <si>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</si>
  <si>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</si>
  <si>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</si>
  <si>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</si>
  <si>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</si>
  <si>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</si>
  <si>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</si>
  <si>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</si>
  <si>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</si>
  <si>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</si>
  <si>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</si>
  <si>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</si>
  <si>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</si>
  <si>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</si>
  <si>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</si>
  <si>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</si>
  <si>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</si>
  <si>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</si>
  <si>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</si>
  <si>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</si>
  <si>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</si>
  <si>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</si>
  <si>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</si>
  <si>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</si>
  <si>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</si>
  <si>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</si>
  <si>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</si>
  <si>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</si>
  <si>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</si>
  <si>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</si>
  <si>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</si>
  <si>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</si>
  <si>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</si>
  <si>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</si>
  <si>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</si>
  <si>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</si>
  <si>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</si>
  <si>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</si>
  <si>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</si>
  <si>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</si>
  <si>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</si>
  <si>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</si>
  <si>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</si>
  <si>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</si>
  <si>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</si>
  <si>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</si>
  <si>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</si>
  <si>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</si>
  <si>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</si>
  <si>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</si>
  <si>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</si>
  <si>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</si>
  <si>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</si>
  <si>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</si>
  <si>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</si>
  <si>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</si>
  <si>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</si>
  <si>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</si>
  <si>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</si>
  <si>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</si>
  <si>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</si>
  <si>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</si>
  <si>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</si>
  <si>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</si>
  <si>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</si>
  <si>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</si>
  <si>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</si>
  <si>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</si>
  <si>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</si>
  <si>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</si>
  <si>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</si>
  <si>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</si>
  <si>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</si>
  <si>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</si>
  <si>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</si>
  <si>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</si>
  <si>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</si>
  <si>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</si>
  <si>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</si>
  <si>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</si>
  <si>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</si>
  <si>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</si>
  <si>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</si>
  <si>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</si>
  <si>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</si>
  <si>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</si>
  <si>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</si>
  <si>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</si>
  <si>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</si>
  <si>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</si>
  <si>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</si>
  <si>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</si>
  <si>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</si>
  <si>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</si>
  <si>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</si>
  <si>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</si>
  <si>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</si>
  <si>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</si>
  <si>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</si>
  <si>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</si>
  <si>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</si>
  <si>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</si>
  <si>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</si>
  <si>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</si>
  <si>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</si>
  <si>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</si>
  <si>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</si>
  <si>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</si>
  <si>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</si>
  <si>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</si>
  <si>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</si>
  <si>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</si>
  <si>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</si>
  <si>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</si>
  <si>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</si>
  <si>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</si>
  <si>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</si>
  <si>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</si>
  <si>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</si>
  <si>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</si>
  <si>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</si>
  <si>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</si>
  <si>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</si>
  <si>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</si>
  <si>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</si>
  <si>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</si>
  <si>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</si>
  <si>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</si>
  <si>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</si>
  <si>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</si>
  <si>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</si>
  <si>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</si>
  <si>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</si>
  <si>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</si>
  <si>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</si>
  <si>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</si>
  <si>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</si>
  <si>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</si>
  <si>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</si>
  <si>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</si>
  <si>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</si>
  <si>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</si>
  <si>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</si>
  <si>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</si>
  <si>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</si>
  <si>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</si>
  <si>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</si>
  <si>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</si>
  <si>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</si>
  <si>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</si>
  <si>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</si>
  <si>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</si>
  <si>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</si>
  <si>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</si>
  <si>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</si>
  <si>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</si>
  <si>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</si>
  <si>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</si>
  <si>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</si>
  <si>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</si>
  <si>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</si>
  <si>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</si>
  <si>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</si>
  <si>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</si>
  <si>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</si>
  <si>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</si>
  <si>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</si>
  <si>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</si>
  <si>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</si>
  <si>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</si>
  <si>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</si>
  <si>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</si>
  <si>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</si>
  <si>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</si>
  <si>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</si>
  <si>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</si>
  <si>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</si>
  <si>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</si>
  <si>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</si>
  <si>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</si>
  <si>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</si>
  <si>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</si>
  <si>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</si>
  <si>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</si>
  <si>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</si>
  <si>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</si>
  <si>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</si>
  <si>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</si>
  <si>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</si>
  <si>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</si>
  <si>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</si>
  <si>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</si>
  <si>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</si>
  <si>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</si>
  <si>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</si>
  <si>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</si>
  <si>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</si>
  <si>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</si>
  <si>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</si>
  <si>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</si>
  <si>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</si>
  <si>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</si>
  <si>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</si>
  <si>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</si>
  <si>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</si>
  <si>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</si>
  <si>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</si>
  <si>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</si>
  <si>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</si>
  <si>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</si>
  <si>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</si>
  <si>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</si>
  <si>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</si>
  <si>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</si>
  <si>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</si>
  <si>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</si>
  <si>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</si>
  <si>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</si>
  <si>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</si>
  <si>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</si>
  <si>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</si>
  <si>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</si>
  <si>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</si>
  <si>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</si>
  <si>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</si>
  <si>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</si>
  <si>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</si>
  <si>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</si>
  <si>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</si>
  <si>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</si>
  <si>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</si>
  <si>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</si>
  <si>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</si>
  <si>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</si>
  <si>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</si>
  <si>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</si>
  <si>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</si>
  <si>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</si>
  <si>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</si>
  <si>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</si>
  <si>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</si>
  <si>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</si>
  <si>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</si>
  <si>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</si>
  <si>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</si>
  <si>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</si>
  <si>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</si>
  <si>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</si>
  <si>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</si>
  <si>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</si>
  <si>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</si>
  <si>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</si>
  <si>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</si>
  <si>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</si>
  <si>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</si>
  <si>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</si>
  <si>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</si>
  <si>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</si>
  <si>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</si>
  <si>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</si>
  <si>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</si>
  <si>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</si>
  <si>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</si>
  <si>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</si>
  <si>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</si>
  <si>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</si>
  <si>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</si>
  <si>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</si>
  <si>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</si>
  <si>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</si>
  <si>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</si>
  <si>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</si>
  <si>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</si>
  <si>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</si>
  <si>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</si>
  <si>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</si>
  <si>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</si>
  <si>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</si>
  <si>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</si>
  <si>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</si>
  <si>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</si>
  <si>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</si>
  <si>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</si>
  <si>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</si>
  <si>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</si>
  <si>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</si>
  <si>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</si>
  <si>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</si>
  <si>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</si>
  <si>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</si>
  <si>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</si>
  <si>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</si>
  <si>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</si>
  <si>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</si>
  <si>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</si>
  <si>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</si>
  <si>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</si>
  <si>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</si>
  <si>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</si>
  <si>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</si>
  <si>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</si>
  <si>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</si>
  <si>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</si>
  <si>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</si>
  <si>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</si>
  <si>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</si>
  <si>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</si>
  <si>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</si>
  <si>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</si>
  <si>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</si>
  <si>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</si>
  <si>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</si>
  <si>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</si>
  <si>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</si>
  <si>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</si>
  <si>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</si>
  <si>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</si>
  <si>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</si>
  <si>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</si>
  <si>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</si>
  <si>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</si>
  <si>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</si>
  <si>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</si>
  <si>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</si>
  <si>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</si>
  <si>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</si>
  <si>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</si>
  <si>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</si>
  <si>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</si>
  <si>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</si>
  <si>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</si>
  <si>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</si>
  <si>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</si>
  <si>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</si>
  <si>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</si>
  <si>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</si>
  <si>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</si>
  <si>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</si>
  <si>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</si>
  <si>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</si>
  <si>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</si>
  <si>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</si>
  <si>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</si>
  <si>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</si>
  <si>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</si>
  <si>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</si>
  <si>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</si>
  <si>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</si>
  <si>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</si>
  <si>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</si>
  <si>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</si>
  <si>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</si>
  <si>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</si>
  <si>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</si>
  <si>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</si>
  <si>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</si>
  <si>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</si>
  <si>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</si>
  <si>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</si>
  <si>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</si>
  <si>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</si>
  <si>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</si>
  <si>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</si>
  <si>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</si>
  <si>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</si>
  <si>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</si>
  <si>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</si>
  <si>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</si>
  <si>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</si>
  <si>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</si>
  <si>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</si>
  <si>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</si>
  <si>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</si>
  <si>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</si>
  <si>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</si>
  <si>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</si>
  <si>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</si>
  <si>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</si>
  <si>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</si>
  <si>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</si>
  <si>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</si>
  <si>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</si>
  <si>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</si>
  <si>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</si>
  <si>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</si>
  <si>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</si>
  <si>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</si>
  <si>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</si>
  <si>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</si>
  <si>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</si>
  <si>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</si>
  <si>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</si>
  <si>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</si>
  <si>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</si>
  <si>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</si>
  <si>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</si>
  <si>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</si>
  <si>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</si>
  <si>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</si>
  <si>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</si>
  <si>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</si>
  <si>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</si>
  <si>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</si>
  <si>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</si>
  <si>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</si>
  <si>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</si>
  <si>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</si>
  <si>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</si>
  <si>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</si>
  <si>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</si>
  <si>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</si>
  <si>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</si>
  <si>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</si>
  <si>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</si>
  <si>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</si>
  <si>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</si>
  <si>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</si>
  <si>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</si>
  <si>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</si>
  <si>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</si>
  <si>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</si>
  <si>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</si>
  <si>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</si>
  <si>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</si>
  <si>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</si>
  <si>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</si>
  <si>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</si>
  <si>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</si>
  <si>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</si>
  <si>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</si>
  <si>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</si>
  <si>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</si>
  <si>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</si>
  <si>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</si>
  <si>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</si>
  <si>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</si>
  <si>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</si>
  <si>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</si>
  <si>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</si>
  <si>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</si>
  <si>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</si>
  <si>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</si>
  <si>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</si>
  <si>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</si>
  <si>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</si>
  <si>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</si>
  <si>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</si>
  <si>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</si>
  <si>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</si>
  <si>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</si>
  <si>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</si>
  <si>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</si>
  <si>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</si>
  <si>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</si>
  <si>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</si>
  <si>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</si>
  <si>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</si>
  <si>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</si>
  <si>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</si>
  <si>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</si>
  <si>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</si>
  <si>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</si>
  <si>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</si>
  <si>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</si>
  <si>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</si>
  <si>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</si>
  <si>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</si>
  <si>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</si>
  <si>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</si>
  <si>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</si>
  <si>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</si>
  <si>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</si>
  <si>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</si>
  <si>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</si>
  <si>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</si>
  <si>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</si>
  <si>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</si>
  <si>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</si>
  <si>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</si>
  <si>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</si>
  <si>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</si>
  <si>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</si>
  <si>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</si>
  <si>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</si>
  <si>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</si>
  <si>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</si>
  <si>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</si>
  <si>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</si>
  <si>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</si>
  <si>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</si>
  <si>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</si>
  <si>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</si>
  <si>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</si>
  <si>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</si>
  <si>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</si>
  <si>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</si>
  <si>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</si>
  <si>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</si>
  <si>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</si>
  <si>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</si>
  <si>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</si>
  <si>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</si>
  <si>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</si>
  <si>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</si>
  <si>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</si>
  <si>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</si>
  <si>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</si>
  <si>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</si>
  <si>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</si>
  <si>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</si>
  <si>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</si>
  <si>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</si>
  <si>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</si>
  <si>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</si>
  <si>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</si>
  <si>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</si>
  <si>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</si>
  <si>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</si>
  <si>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</si>
  <si>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</si>
  <si>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</si>
  <si>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</si>
  <si>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</si>
  <si>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</si>
  <si>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</si>
  <si>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</si>
  <si>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</si>
  <si>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</si>
  <si>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</si>
  <si>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</si>
  <si>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</si>
  <si>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</si>
  <si>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</si>
  <si>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</si>
  <si>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</si>
  <si>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</si>
  <si>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</si>
  <si>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</si>
  <si>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</si>
  <si>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</si>
  <si>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</si>
  <si>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</si>
  <si>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</si>
  <si>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</si>
  <si>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</si>
  <si>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</si>
  <si>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</si>
  <si>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</si>
  <si>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</si>
  <si>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</si>
  <si>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</si>
  <si>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</si>
  <si>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</si>
  <si>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</si>
  <si>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</si>
  <si>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</si>
  <si>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</si>
  <si>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</si>
  <si>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</si>
  <si>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</si>
  <si>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</si>
  <si>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</si>
  <si>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</si>
  <si>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</si>
  <si>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</si>
  <si>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</si>
  <si>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</si>
  <si>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</si>
  <si>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</si>
  <si>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</si>
  <si>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</si>
  <si>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</si>
  <si>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</si>
  <si>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</si>
  <si>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</si>
  <si>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</si>
  <si>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</si>
  <si>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</si>
  <si>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</si>
  <si>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</si>
  <si>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</si>
  <si>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</si>
  <si>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</si>
  <si>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</si>
  <si>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</si>
  <si>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</si>
  <si>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</si>
  <si>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</si>
  <si>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</si>
  <si>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</si>
  <si>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</si>
  <si>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</si>
  <si>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</si>
  <si>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</si>
  <si>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</si>
  <si>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</si>
  <si>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</si>
  <si>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</si>
  <si>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</si>
  <si>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</si>
  <si>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</si>
  <si>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</si>
  <si>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</si>
  <si>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</si>
  <si>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</si>
  <si>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</si>
  <si>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</si>
  <si>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</si>
  <si>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</si>
  <si>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</si>
  <si>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</si>
  <si>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</si>
  <si>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</si>
  <si>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</si>
  <si>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</si>
  <si>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</si>
  <si>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</si>
  <si>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</si>
  <si>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</si>
  <si>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</si>
  <si>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</si>
  <si>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</si>
  <si>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</si>
  <si>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</si>
  <si>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</si>
  <si>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</si>
  <si>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</si>
  <si>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</si>
  <si>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</si>
  <si>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</si>
  <si>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</si>
  <si>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</si>
  <si>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</si>
  <si>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</si>
  <si>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</si>
  <si>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</si>
  <si>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</si>
  <si>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</si>
  <si>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</si>
  <si>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</si>
  <si>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</si>
  <si>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</si>
  <si>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</si>
  <si>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</si>
  <si>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</si>
  <si>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</si>
  <si>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</si>
  <si>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</si>
  <si>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</si>
  <si>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</si>
  <si>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</si>
  <si>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</si>
  <si>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</si>
  <si>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</si>
  <si>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</si>
  <si>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</si>
  <si>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</si>
  <si>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</si>
  <si>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</si>
  <si>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</si>
  <si>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</si>
  <si>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</si>
  <si>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</si>
  <si>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</si>
  <si>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</si>
  <si>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</si>
  <si>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</si>
  <si>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</si>
  <si>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</si>
  <si>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</si>
  <si>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</si>
  <si>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</si>
  <si>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</si>
  <si>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</si>
  <si>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</si>
  <si>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</si>
  <si>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</si>
  <si>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</si>
  <si>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</si>
  <si>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</si>
  <si>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</si>
  <si>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</si>
  <si>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</si>
  <si>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</si>
  <si>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</si>
  <si>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</si>
  <si>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</si>
  <si>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</si>
  <si>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</si>
  <si>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</si>
  <si>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</si>
  <si>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</si>
  <si>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</si>
  <si>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</si>
  <si>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</si>
  <si>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</si>
  <si>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</si>
  <si>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</si>
  <si>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</si>
  <si>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</si>
  <si>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</si>
  <si>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</si>
  <si>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</si>
  <si>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</si>
  <si>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</si>
  <si>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</si>
  <si>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</si>
  <si>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</si>
  <si>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</si>
  <si>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</si>
  <si>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</si>
  <si>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</si>
  <si>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</si>
  <si>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</si>
  <si>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</si>
  <si>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</si>
  <si>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</si>
  <si>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</si>
  <si>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</si>
  <si>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</si>
  <si>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</si>
  <si>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</si>
  <si>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</si>
  <si>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</si>
  <si>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</si>
  <si>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</si>
  <si>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</si>
  <si>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</si>
  <si>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</si>
  <si>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</si>
  <si>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</si>
  <si>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</si>
  <si>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</si>
  <si>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</si>
  <si>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</si>
  <si>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</si>
  <si>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</si>
  <si>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</si>
  <si>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</si>
  <si>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</si>
  <si>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</si>
  <si>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</si>
  <si>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</si>
  <si>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</si>
  <si>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</si>
  <si>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</si>
  <si>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</si>
  <si>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</si>
  <si>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</si>
  <si>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</si>
  <si>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</si>
  <si>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</si>
  <si>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</si>
  <si>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</si>
  <si>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</si>
  <si>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</si>
  <si>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</si>
  <si>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</si>
  <si>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</si>
  <si>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</si>
  <si>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</si>
  <si>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</si>
  <si>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</si>
  <si>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</si>
  <si>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</si>
  <si>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</si>
  <si>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</si>
  <si>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</si>
  <si>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</si>
  <si>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</si>
  <si>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</si>
  <si>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</si>
  <si>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</si>
  <si>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</si>
  <si>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</si>
  <si>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</si>
  <si>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</si>
  <si>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</si>
  <si>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</si>
  <si>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</si>
  <si>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</si>
  <si>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</si>
  <si>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</si>
  <si>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</si>
  <si>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</si>
  <si>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</si>
  <si>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</si>
  <si>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</si>
  <si>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</si>
  <si>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</si>
  <si>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</si>
  <si>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</si>
  <si>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</si>
  <si>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</si>
  <si>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</si>
  <si>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</si>
  <si>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</si>
  <si>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</si>
  <si>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</si>
  <si>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</si>
  <si>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</si>
  <si>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</si>
  <si>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</si>
  <si>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</si>
  <si>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</si>
  <si>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</si>
  <si>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</si>
  <si>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</si>
  <si>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</si>
  <si>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</si>
  <si>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</si>
  <si>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</si>
  <si>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</si>
  <si>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</si>
  <si>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</si>
  <si>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</si>
  <si>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</si>
  <si>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</si>
  <si>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</si>
  <si>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</si>
  <si>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</si>
  <si>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</si>
  <si>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</si>
  <si>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</si>
  <si>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</si>
  <si>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</si>
  <si>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</si>
  <si>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</si>
  <si>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</si>
  <si>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</si>
  <si>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</si>
  <si>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</si>
  <si>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</si>
  <si>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</si>
  <si>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</si>
  <si>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</si>
  <si>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</si>
  <si>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</si>
  <si>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</si>
  <si>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</si>
  <si>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</si>
  <si>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</si>
  <si>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</si>
  <si>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</si>
  <si>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</si>
  <si>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</si>
  <si>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</si>
  <si>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</si>
  <si>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</si>
  <si>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</si>
  <si>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</si>
  <si>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</si>
  <si>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</si>
  <si>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</si>
  <si>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</si>
  <si>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</si>
  <si>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</si>
  <si>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</si>
  <si>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</si>
  <si>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</si>
  <si>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</si>
  <si>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</si>
  <si>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</si>
  <si>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</si>
  <si>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</si>
  <si>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</si>
  <si>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</si>
  <si>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</si>
  <si>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</si>
  <si>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</si>
  <si>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</si>
  <si>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</si>
  <si>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</si>
  <si>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</si>
  <si>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</si>
  <si>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</si>
  <si>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</si>
  <si>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</si>
  <si>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</si>
  <si>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</si>
  <si>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</si>
  <si>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</si>
  <si>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</si>
  <si>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</si>
  <si>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</si>
  <si>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</si>
  <si>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</si>
  <si>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</si>
  <si>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</si>
  <si>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</si>
  <si>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</si>
  <si>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</si>
  <si>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</si>
  <si>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</si>
  <si>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</si>
  <si>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</si>
  <si>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</si>
  <si>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</si>
  <si>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</si>
  <si>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</si>
  <si>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</si>
  <si>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</si>
  <si>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</si>
  <si>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</si>
  <si>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</si>
  <si>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</si>
  <si>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</si>
  <si>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</si>
  <si>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</si>
  <si>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</si>
  <si>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</si>
  <si>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</si>
  <si>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</si>
  <si>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</si>
  <si>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</si>
  <si>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</si>
  <si>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</si>
  <si>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</si>
  <si>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</si>
  <si>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</si>
  <si>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</si>
  <si>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</si>
  <si>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</si>
  <si>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</si>
  <si>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</si>
  <si>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</si>
  <si>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</si>
  <si>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</si>
  <si>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</si>
  <si>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</si>
  <si>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</si>
  <si>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</si>
  <si>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</si>
  <si>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</si>
  <si>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</si>
  <si>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</si>
  <si>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</si>
  <si>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</si>
  <si>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</si>
  <si>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</si>
  <si>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</si>
  <si>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</si>
  <si>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</si>
  <si>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</si>
  <si>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</si>
  <si>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</si>
  <si>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</si>
  <si>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</si>
  <si>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</si>
  <si>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</si>
  <si>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</si>
  <si>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</si>
  <si>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</si>
  <si>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</si>
  <si>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</si>
  <si>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</si>
  <si>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</si>
  <si>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</si>
  <si>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</si>
  <si>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</si>
  <si>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</si>
  <si>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</si>
  <si>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</si>
  <si>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</si>
  <si>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</si>
  <si>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</si>
  <si>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</si>
  <si>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</si>
  <si>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</si>
  <si>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</si>
  <si>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</si>
  <si>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</si>
  <si>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</si>
  <si>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</si>
  <si>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</si>
  <si>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</si>
  <si>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</si>
  <si>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</si>
  <si>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</si>
  <si>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</si>
  <si>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</si>
  <si>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</si>
  <si>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</si>
  <si>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</si>
  <si>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</si>
  <si>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</si>
  <si>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</si>
  <si>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</si>
  <si>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</si>
  <si>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</si>
  <si>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</si>
  <si>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</si>
  <si>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</si>
  <si>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</si>
  <si>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</si>
  <si>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</si>
  <si>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</si>
  <si>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</si>
  <si>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</si>
  <si>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</si>
  <si>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</si>
  <si>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</si>
  <si>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</si>
  <si>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</si>
  <si>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</si>
  <si>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</si>
  <si>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</si>
  <si>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</si>
  <si>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</si>
  <si>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</si>
  <si>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</si>
  <si>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</si>
  <si>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</si>
  <si>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</si>
  <si>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</si>
  <si>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</si>
  <si>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</si>
  <si>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</si>
  <si>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</si>
  <si>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</si>
  <si>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</si>
  <si>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</si>
  <si>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</si>
  <si>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</si>
  <si>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</si>
  <si>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</si>
  <si>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</si>
  <si>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</si>
  <si>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</si>
  <si>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</si>
  <si>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</si>
  <si>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</si>
  <si>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</si>
  <si>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</si>
  <si>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</si>
  <si>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</si>
  <si>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</si>
  <si>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</si>
  <si>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</si>
  <si>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</si>
  <si>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</si>
  <si>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</si>
  <si>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</si>
  <si>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</si>
  <si>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</si>
  <si>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</si>
  <si>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</si>
  <si>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</si>
  <si>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</si>
  <si>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</si>
  <si>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</si>
  <si>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</si>
  <si>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</si>
  <si>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</si>
  <si>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</si>
  <si>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</si>
  <si>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</si>
  <si>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</si>
  <si>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</si>
  <si>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</si>
  <si>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</si>
  <si>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</si>
  <si>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</si>
  <si>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</si>
  <si>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</si>
  <si>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</si>
  <si>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</si>
  <si>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</si>
  <si>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</si>
  <si>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</si>
  <si>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</si>
  <si>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</si>
  <si>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</si>
  <si>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</si>
  <si>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</si>
  <si>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</si>
  <si>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</si>
  <si>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</si>
  <si>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</si>
  <si>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</si>
  <si>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</si>
  <si>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</si>
  <si>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</si>
  <si>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</si>
  <si>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</si>
  <si>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</si>
  <si>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</si>
  <si>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</si>
  <si>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</si>
  <si>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</si>
  <si>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</si>
  <si>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</si>
  <si>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</si>
  <si>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</si>
  <si>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</si>
  <si>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</si>
  <si>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</si>
  <si>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</si>
  <si>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</si>
  <si>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</si>
  <si>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</si>
  <si>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</si>
  <si>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</si>
  <si>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</si>
  <si>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</si>
  <si>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</si>
  <si>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</si>
  <si>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</si>
  <si>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</si>
  <si>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</si>
  <si>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</si>
  <si>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</si>
  <si>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</si>
  <si>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</si>
  <si>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</si>
  <si>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</si>
  <si>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</si>
  <si>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</si>
  <si>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</si>
  <si>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</si>
  <si>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</si>
  <si>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</si>
  <si>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</si>
  <si>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</si>
  <si>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</si>
  <si>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</si>
  <si>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</si>
  <si>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</si>
  <si>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</si>
  <si>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</si>
  <si>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</si>
  <si>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</si>
  <si>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</si>
  <si>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</si>
  <si>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</si>
  <si>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</si>
  <si>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</si>
  <si>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</si>
  <si>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</si>
  <si>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</si>
  <si>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</si>
  <si>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</si>
  <si>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</si>
  <si>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</si>
  <si>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</si>
  <si>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</si>
  <si>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</si>
  <si>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</si>
  <si>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</si>
  <si>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</si>
  <si>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</si>
  <si>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</si>
  <si>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</si>
  <si>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</si>
  <si>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</si>
  <si>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</si>
  <si>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</si>
  <si>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</si>
  <si>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</si>
  <si>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</si>
  <si>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</si>
  <si>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</si>
  <si>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</si>
  <si>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</si>
  <si>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</si>
  <si>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</si>
  <si>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</si>
  <si>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</si>
  <si>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</si>
  <si>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</si>
  <si>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</si>
  <si>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</si>
  <si>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</si>
  <si>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</si>
  <si>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</si>
  <si>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</si>
  <si>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</si>
  <si>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</si>
  <si>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</si>
  <si>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</si>
  <si>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</si>
  <si>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</si>
  <si>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</si>
  <si>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</si>
  <si>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</si>
  <si>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</si>
  <si>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</si>
  <si>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</si>
  <si>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</si>
  <si>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</si>
  <si>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</si>
  <si>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</si>
  <si>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</si>
  <si>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</si>
  <si>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</si>
  <si>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</si>
  <si>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</si>
  <si>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</si>
  <si>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</si>
  <si>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</si>
  <si>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</si>
  <si>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</si>
  <si>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</si>
  <si>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</si>
  <si>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</si>
  <si>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</si>
  <si>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</si>
  <si>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</si>
  <si>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</si>
  <si>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</si>
  <si>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</si>
  <si>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</si>
  <si>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</si>
  <si>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</si>
  <si>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</si>
  <si>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</si>
  <si>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</si>
  <si>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</si>
  <si>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</si>
  <si>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</si>
  <si>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</si>
  <si>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</si>
  <si>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</si>
  <si>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</si>
  <si>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</si>
  <si>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</si>
  <si>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</si>
  <si>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</si>
  <si>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</si>
  <si>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</si>
  <si>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</si>
  <si>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</si>
  <si>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</si>
  <si>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</si>
  <si>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</si>
  <si>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</si>
  <si>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</si>
  <si>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</si>
  <si>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</si>
  <si>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</si>
  <si>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</si>
  <si>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</si>
  <si>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</si>
  <si>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</si>
  <si>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</si>
  <si>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</si>
  <si>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</si>
  <si>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</si>
  <si>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</si>
  <si>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</si>
  <si>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</si>
  <si>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</si>
  <si>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</si>
  <si>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</si>
  <si>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</si>
  <si>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</si>
  <si>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</si>
  <si>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</si>
  <si>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</si>
  <si>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</si>
  <si>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</si>
  <si>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</si>
  <si>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</si>
  <si>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</si>
  <si>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</si>
  <si>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</si>
  <si>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</si>
  <si>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</si>
  <si>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</si>
  <si>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</si>
  <si>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</si>
  <si>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</si>
  <si>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</si>
  <si>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</si>
  <si>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</si>
  <si>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</si>
  <si>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</si>
  <si>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</si>
  <si>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</si>
  <si>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</si>
  <si>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</si>
  <si>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</si>
  <si>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</si>
  <si>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</si>
  <si>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</si>
  <si>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</si>
  <si>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</si>
  <si>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</si>
  <si>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</si>
  <si>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</si>
  <si>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</si>
  <si>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</si>
  <si>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</si>
  <si>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</si>
  <si>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</si>
  <si>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</si>
  <si>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</si>
  <si>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</si>
  <si>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</si>
  <si>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</si>
  <si>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</si>
  <si>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</si>
  <si>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</si>
  <si>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</si>
  <si>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</si>
  <si>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</si>
  <si>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</si>
  <si>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</si>
  <si>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</si>
  <si>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</si>
  <si>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</si>
  <si>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</si>
  <si>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</si>
  <si>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</si>
  <si>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</si>
  <si>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</si>
  <si>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</si>
  <si>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</si>
  <si>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</si>
  <si>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</si>
  <si>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</si>
  <si>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</si>
  <si>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</si>
  <si>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</si>
  <si>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</si>
  <si>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</si>
  <si>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</si>
  <si>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</si>
  <si>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</si>
  <si>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</si>
  <si>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</si>
  <si>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</si>
  <si>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</si>
  <si>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</si>
  <si>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</si>
  <si>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</si>
  <si>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</si>
  <si>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</si>
  <si>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</si>
  <si>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</si>
  <si>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</si>
  <si>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</si>
  <si>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</si>
  <si>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</si>
  <si>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</si>
  <si>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</si>
  <si>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</si>
  <si>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</si>
  <si>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</si>
  <si>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</si>
  <si>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</si>
  <si>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</si>
  <si>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</si>
  <si>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</si>
  <si>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</si>
  <si>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</si>
  <si>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</si>
  <si>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</si>
  <si>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</si>
  <si>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</si>
  <si>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</si>
  <si>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</si>
  <si>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</si>
  <si>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</si>
  <si>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</si>
  <si>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</si>
  <si>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</si>
  <si>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</si>
  <si>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</si>
  <si>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</si>
  <si>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</si>
  <si>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</si>
  <si>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</si>
  <si>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</si>
  <si>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</si>
  <si>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</si>
  <si>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</si>
  <si>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</si>
  <si>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</si>
  <si>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</si>
  <si>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</si>
  <si>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</si>
  <si>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</si>
  <si>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</si>
  <si>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</si>
  <si>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</si>
  <si>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</si>
  <si>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</si>
  <si>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</si>
  <si>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</si>
  <si>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</si>
  <si>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</si>
  <si>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</si>
  <si>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</si>
  <si>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</si>
  <si>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</si>
  <si>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</si>
  <si>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</si>
  <si>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</si>
  <si>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</si>
  <si>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</si>
  <si>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</si>
  <si>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</si>
  <si>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</si>
  <si>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</si>
  <si>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</si>
  <si>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</si>
  <si>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</si>
  <si>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</si>
  <si>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</si>
  <si>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</si>
  <si>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</si>
  <si>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</si>
  <si>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</si>
  <si>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</si>
  <si>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</si>
  <si>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</si>
  <si>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</si>
  <si>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</si>
  <si>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</si>
  <si>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</si>
  <si>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</si>
  <si>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</si>
  <si>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</si>
  <si>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</si>
  <si>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</si>
  <si>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</si>
  <si>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</si>
  <si>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</si>
  <si>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</si>
  <si>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</si>
  <si>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</si>
  <si>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</si>
  <si>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</si>
  <si>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</si>
  <si>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</si>
  <si>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</si>
  <si>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</si>
  <si>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</si>
  <si>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</si>
  <si>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</si>
  <si>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</si>
  <si>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</si>
  <si>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</si>
  <si>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</si>
  <si>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</si>
  <si>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</si>
  <si>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</si>
  <si>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</si>
  <si>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</si>
  <si>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</si>
  <si>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</si>
  <si>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</si>
  <si>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</si>
  <si>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</si>
  <si>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</si>
  <si>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</si>
  <si>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</si>
  <si>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</si>
  <si>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</si>
  <si>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</si>
  <si>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</si>
  <si>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</si>
  <si>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</si>
  <si>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</si>
  <si>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</si>
  <si>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</si>
  <si>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</si>
  <si>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</si>
  <si>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</si>
  <si>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</si>
  <si>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</si>
  <si>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</si>
  <si>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</si>
  <si>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</si>
  <si>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</si>
  <si>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</si>
  <si>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</si>
  <si>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</si>
  <si>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</si>
  <si>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</si>
  <si>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</si>
  <si>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</si>
  <si>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</si>
  <si>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</si>
  <si>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</si>
  <si>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</si>
  <si>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</si>
  <si>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</si>
  <si>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</si>
  <si>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</si>
  <si>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</si>
  <si>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</si>
  <si>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</si>
  <si>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</si>
  <si>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</si>
  <si>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</si>
  <si>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</si>
  <si>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</si>
  <si>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</si>
  <si>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</si>
  <si>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</si>
  <si>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</si>
  <si>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</si>
  <si>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</si>
  <si>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</si>
  <si>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</si>
  <si>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</si>
  <si>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</si>
  <si>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</si>
  <si>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</si>
  <si>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</si>
  <si>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</si>
  <si>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</si>
  <si>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</si>
  <si>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</si>
  <si>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</si>
  <si>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</si>
  <si>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</si>
  <si>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</si>
  <si>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</si>
  <si>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</si>
  <si>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</si>
  <si>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</si>
  <si>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</si>
  <si>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</si>
  <si>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</si>
  <si>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</si>
  <si>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</si>
  <si>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</si>
  <si>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</si>
  <si>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</si>
  <si>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</si>
  <si>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</si>
  <si>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</si>
  <si>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</si>
  <si>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</si>
  <si>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</si>
  <si>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</si>
  <si>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</si>
  <si>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</si>
  <si>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</si>
  <si>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</si>
  <si>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</si>
  <si>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</si>
  <si>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</si>
  <si>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</si>
  <si>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</si>
  <si>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</si>
  <si>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</si>
  <si>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</si>
  <si>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</si>
  <si>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</si>
  <si>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</si>
  <si>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</si>
  <si>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</si>
  <si>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</si>
  <si>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</si>
  <si>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</si>
  <si>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</si>
  <si>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</si>
  <si>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</si>
  <si>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</si>
  <si>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</si>
  <si>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</si>
  <si>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</si>
  <si>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</si>
  <si>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</si>
  <si>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</si>
  <si>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</si>
  <si>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</si>
  <si>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</si>
  <si>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</si>
  <si>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</si>
  <si>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</si>
  <si>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</si>
  <si>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</si>
  <si>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</si>
  <si>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</si>
  <si>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</si>
  <si>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</si>
  <si>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</si>
  <si>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</si>
  <si>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</si>
  <si>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</si>
  <si>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</si>
  <si>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</si>
  <si>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</si>
  <si>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</si>
  <si>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</si>
  <si>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</si>
  <si>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</si>
  <si>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</si>
  <si>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</si>
  <si>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</si>
  <si>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</si>
  <si>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</si>
  <si>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</si>
  <si>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</si>
  <si>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</si>
  <si>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</si>
  <si>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</si>
  <si>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</si>
  <si>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</si>
  <si>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</si>
  <si>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</si>
  <si>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</si>
  <si>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</si>
  <si>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</si>
  <si>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</si>
  <si>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</si>
  <si>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</si>
  <si>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</si>
  <si>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</si>
  <si>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</si>
  <si>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</si>
  <si>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</si>
  <si>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</si>
  <si>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</si>
  <si>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</si>
  <si>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</si>
  <si>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</si>
  <si>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</si>
  <si>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</si>
  <si>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</si>
  <si>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</si>
  <si>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</si>
  <si>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</si>
  <si>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</si>
  <si>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</si>
  <si>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</si>
  <si>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</si>
  <si>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</si>
  <si>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</si>
  <si>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</si>
  <si>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</si>
  <si>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</si>
  <si>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</si>
  <si>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</si>
  <si>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</si>
  <si>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</si>
  <si>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</si>
  <si>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</si>
  <si>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</si>
  <si>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</si>
  <si>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</si>
  <si>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</si>
  <si>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</si>
  <si>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</si>
  <si>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</si>
  <si>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</si>
  <si>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</si>
  <si>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</si>
  <si>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</si>
  <si>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</si>
  <si>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</si>
  <si>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</si>
  <si>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</si>
  <si>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</si>
  <si>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</si>
  <si>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</si>
  <si>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</si>
  <si>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</si>
  <si>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</si>
  <si>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</si>
  <si>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</si>
  <si>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</si>
  <si>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</si>
  <si>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</si>
  <si>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</si>
  <si>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</si>
  <si>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</si>
  <si>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</si>
  <si>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</si>
  <si>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</si>
  <si>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</si>
  <si>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</si>
  <si>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</si>
  <si>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</si>
  <si>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</si>
  <si>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</si>
  <si>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</si>
  <si>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</si>
  <si>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</si>
  <si>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</si>
  <si>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</si>
  <si>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</si>
  <si>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</si>
  <si>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</si>
  <si>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</si>
  <si>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</si>
  <si>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</si>
  <si>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</si>
  <si>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</si>
  <si>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</si>
  <si>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</si>
  <si>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</si>
  <si>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</si>
  <si>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</si>
  <si>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</si>
  <si>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</si>
  <si>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</si>
  <si>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</si>
  <si>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</si>
  <si>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</si>
  <si>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</si>
  <si>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</si>
  <si>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</si>
  <si>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</si>
  <si>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</si>
  <si>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</si>
  <si>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</si>
  <si>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</si>
  <si>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</si>
  <si>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</si>
  <si>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</si>
  <si>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</si>
  <si>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</si>
  <si>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</si>
  <si>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</si>
  <si>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</si>
  <si>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</si>
  <si>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</si>
  <si>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</si>
  <si>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</si>
  <si>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</si>
  <si>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</si>
  <si>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</si>
  <si>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</si>
  <si>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</si>
  <si>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</si>
  <si>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</si>
  <si>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</si>
  <si>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</si>
  <si>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</si>
  <si>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</si>
  <si>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</si>
  <si>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</si>
  <si>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</si>
  <si>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</si>
  <si>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</si>
  <si>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</si>
  <si>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</si>
  <si>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</si>
  <si>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</si>
  <si>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</si>
  <si>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</si>
  <si>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</si>
  <si>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</si>
  <si>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</si>
  <si>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</si>
  <si>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</si>
  <si>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</si>
  <si>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</si>
  <si>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</si>
  <si>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</si>
  <si>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</si>
  <si>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</si>
  <si>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</si>
  <si>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</si>
  <si>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</si>
  <si>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</si>
  <si>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</si>
  <si>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</si>
  <si>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</si>
  <si>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</si>
  <si>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</si>
  <si>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</si>
  <si>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</si>
  <si>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</si>
  <si>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</si>
  <si>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</si>
  <si>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</si>
  <si>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</si>
  <si>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</si>
  <si>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</si>
  <si>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</si>
  <si>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</si>
  <si>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</si>
  <si>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</si>
  <si>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</si>
  <si>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</si>
  <si>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</si>
  <si>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</si>
  <si>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</si>
  <si>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</si>
  <si>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</si>
  <si>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</si>
  <si>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</si>
  <si>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</si>
  <si>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</si>
  <si>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</si>
  <si>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</si>
  <si>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</si>
  <si>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</si>
  <si>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</si>
  <si>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</si>
  <si>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</si>
  <si>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</si>
  <si>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</si>
  <si>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</si>
  <si>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</si>
  <si>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</si>
  <si>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</si>
  <si>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</si>
  <si>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</si>
  <si>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</si>
  <si>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</si>
  <si>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</si>
  <si>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</si>
  <si>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</si>
  <si>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</si>
  <si>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</si>
  <si>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</si>
  <si>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</si>
  <si>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</si>
  <si>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</si>
  <si>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</si>
  <si>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</si>
  <si>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</si>
  <si>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</si>
  <si>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</si>
  <si>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</si>
  <si>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</si>
  <si>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</si>
  <si>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</si>
  <si>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</si>
  <si>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</si>
  <si>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</si>
  <si>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</si>
  <si>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</si>
  <si>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</si>
  <si>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</si>
  <si>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</si>
  <si>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</si>
  <si>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</si>
  <si>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</si>
  <si>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</si>
  <si>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</si>
  <si>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</si>
  <si>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</si>
  <si>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</si>
  <si>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</si>
  <si>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</si>
  <si>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</si>
  <si>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</si>
  <si>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</si>
  <si>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</si>
  <si>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</si>
  <si>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</si>
  <si>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</si>
  <si>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</si>
  <si>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</si>
  <si>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</si>
  <si>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</si>
  <si>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</si>
  <si>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</si>
  <si>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</si>
  <si>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</si>
  <si>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</si>
  <si>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</si>
  <si>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</si>
  <si>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</si>
  <si>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</si>
  <si>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</si>
  <si>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</si>
  <si>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</si>
  <si>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</si>
  <si>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</si>
  <si>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</si>
  <si>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</si>
  <si>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</si>
  <si>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</si>
  <si>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</si>
  <si>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</si>
  <si>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</si>
  <si>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</si>
  <si>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</si>
  <si>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</si>
  <si>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</si>
  <si>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</si>
  <si>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</si>
  <si>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</si>
  <si>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</si>
  <si>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</si>
  <si>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</si>
  <si>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</si>
  <si>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</si>
  <si>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</si>
  <si>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</si>
  <si>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</si>
  <si>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</si>
  <si>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</si>
  <si>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</si>
  <si>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</si>
  <si>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</si>
  <si>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</si>
  <si>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</si>
  <si>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</si>
  <si>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</si>
  <si>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</si>
  <si>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</si>
  <si>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</si>
  <si>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</si>
  <si>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</si>
  <si>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</si>
  <si>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</si>
  <si>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</si>
  <si>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</si>
  <si>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</si>
  <si>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</si>
  <si>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</si>
  <si>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</si>
  <si>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</si>
  <si>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</si>
  <si>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</si>
  <si>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</si>
  <si>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</si>
  <si>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</si>
  <si>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</si>
  <si>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</si>
  <si>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</si>
  <si>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</si>
  <si>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</si>
  <si>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</si>
  <si>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</si>
  <si>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</si>
  <si>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</si>
  <si>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</si>
  <si>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</si>
  <si>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</si>
  <si>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</si>
  <si>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</si>
  <si>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</si>
  <si>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</si>
  <si>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</si>
  <si>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</si>
  <si>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</si>
  <si>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</si>
  <si>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</si>
  <si>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</si>
  <si>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</si>
  <si>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</si>
  <si>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</si>
  <si>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</si>
  <si>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</si>
  <si>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</si>
  <si>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</si>
  <si>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</si>
  <si>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</si>
  <si>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</si>
  <si>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</si>
  <si>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</si>
  <si>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</si>
  <si>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</si>
  <si>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</si>
  <si>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</si>
  <si>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</si>
  <si>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</si>
  <si>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</si>
  <si>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</si>
  <si>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</si>
  <si>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</si>
  <si>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</si>
  <si>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</si>
  <si>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</si>
  <si>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</si>
  <si>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</si>
  <si>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</si>
  <si>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</si>
  <si>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</si>
  <si>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</si>
  <si>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</si>
  <si>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</si>
  <si>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</si>
  <si>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</si>
  <si>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</si>
  <si>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</si>
  <si>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</si>
  <si>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</si>
  <si>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</si>
  <si>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</si>
  <si>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</si>
  <si>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</si>
  <si>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</si>
  <si>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</si>
  <si>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</si>
  <si>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</si>
  <si>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</si>
  <si>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</si>
  <si>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</si>
  <si>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</si>
  <si>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</si>
  <si>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</si>
  <si>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</si>
  <si>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</si>
  <si>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</si>
  <si>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</si>
  <si>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</si>
  <si>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</si>
  <si>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</si>
  <si>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</si>
  <si>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</si>
  <si>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</si>
  <si>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</si>
  <si>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</si>
  <si>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</si>
  <si>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</si>
  <si>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</si>
  <si>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</si>
  <si>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</si>
  <si>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</si>
  <si>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</si>
  <si>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</si>
  <si>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</si>
  <si>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</si>
  <si>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</si>
  <si>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</si>
  <si>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</si>
  <si>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</si>
  <si>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</si>
  <si>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</si>
  <si>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</si>
  <si>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</si>
  <si>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</si>
  <si>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</si>
  <si>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</si>
  <si>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</si>
  <si>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</si>
  <si>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</si>
  <si>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</si>
  <si>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</si>
  <si>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</si>
  <si>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</si>
  <si>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</si>
  <si>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</si>
  <si>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</si>
  <si>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</si>
  <si>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</si>
  <si>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</si>
  <si>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</si>
  <si>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</si>
  <si>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</si>
  <si>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</si>
  <si>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</si>
  <si>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</si>
  <si>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</si>
  <si>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</si>
  <si>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</si>
  <si>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</si>
  <si>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</si>
  <si>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</si>
  <si>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</si>
  <si>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</si>
  <si>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</si>
  <si>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</si>
  <si>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</si>
  <si>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</si>
  <si>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</si>
  <si>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</si>
  <si>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</si>
  <si>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</si>
  <si>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</si>
  <si>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</si>
  <si>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</si>
  <si>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</si>
  <si>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</si>
  <si>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</si>
  <si>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</si>
  <si>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</si>
  <si>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</si>
  <si>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</si>
  <si>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</si>
  <si>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</si>
  <si>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</si>
  <si>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</si>
  <si>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</si>
  <si>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</si>
  <si>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</si>
  <si>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</si>
  <si>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</si>
  <si>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</si>
  <si>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</si>
  <si>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</si>
  <si>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</si>
  <si>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</si>
  <si>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</si>
  <si>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</si>
  <si>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</si>
  <si>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</si>
  <si>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</si>
  <si>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</si>
  <si>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</si>
  <si>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</si>
  <si>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</si>
  <si>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</si>
  <si>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</si>
  <si>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</si>
  <si>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</si>
  <si>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</si>
  <si>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</si>
  <si>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</si>
  <si>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</si>
  <si>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</si>
  <si>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</si>
  <si>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</si>
  <si>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</si>
  <si>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</si>
  <si>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</si>
  <si>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</si>
  <si>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</si>
  <si>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</si>
  <si>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</si>
  <si>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</si>
  <si>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</si>
  <si>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</si>
  <si>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</si>
  <si>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</si>
  <si>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</si>
  <si>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</si>
  <si>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</si>
  <si>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</si>
  <si>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</si>
  <si>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</si>
  <si>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</si>
  <si>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</si>
  <si>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</si>
  <si>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</si>
  <si>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</si>
  <si>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</si>
  <si>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</si>
  <si>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</si>
  <si>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</si>
  <si>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</si>
  <si>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</si>
  <si>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</si>
  <si>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</si>
  <si>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</si>
  <si>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</si>
  <si>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</si>
  <si>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</si>
  <si>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</si>
  <si>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</si>
  <si>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</si>
  <si>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</si>
  <si>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</si>
  <si>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</si>
  <si>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</si>
  <si>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</si>
  <si>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</si>
  <si>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</si>
  <si>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</si>
  <si>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</si>
  <si>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</si>
  <si>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</si>
  <si>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</si>
  <si>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</si>
  <si>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</si>
  <si>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</si>
  <si>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</si>
  <si>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</si>
  <si>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</si>
  <si>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</si>
  <si>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</si>
  <si>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</si>
  <si>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</si>
  <si>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</si>
  <si>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</si>
  <si>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</si>
  <si>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</si>
  <si>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</si>
  <si>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</si>
  <si>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</si>
  <si>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</si>
  <si>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</si>
  <si>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</si>
  <si>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</si>
  <si>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</si>
  <si>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</si>
  <si>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</si>
  <si>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</si>
  <si>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</si>
  <si>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</si>
  <si>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</si>
  <si>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</si>
  <si>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</si>
  <si>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</si>
  <si>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</si>
  <si>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</si>
  <si>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</si>
  <si>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</si>
  <si>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</si>
  <si>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</si>
  <si>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</si>
  <si>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</si>
  <si>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</si>
  <si>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</si>
  <si>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</si>
  <si>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</si>
  <si>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</si>
  <si>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</si>
  <si>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</si>
  <si>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</si>
  <si>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</si>
  <si>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</si>
  <si>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</si>
  <si>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</si>
  <si>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</si>
  <si>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</si>
  <si>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</si>
  <si>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</si>
  <si>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</si>
  <si>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</si>
  <si>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</si>
  <si>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</si>
  <si>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</si>
  <si>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</si>
  <si>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</si>
  <si>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</si>
  <si>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</si>
  <si>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</si>
  <si>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</si>
  <si>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</si>
  <si>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</si>
  <si>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</si>
  <si>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</si>
  <si>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</si>
  <si>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</si>
  <si>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</si>
  <si>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</si>
  <si>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</si>
  <si>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</si>
  <si>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</si>
  <si>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</si>
  <si>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</si>
  <si>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</si>
  <si>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</si>
  <si>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</si>
  <si>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</si>
  <si>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</si>
  <si>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</si>
  <si>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</si>
  <si>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</si>
  <si>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</si>
  <si>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</si>
  <si>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</si>
  <si>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</si>
  <si>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</si>
  <si>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</si>
  <si>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</si>
  <si>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</si>
  <si>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</si>
  <si>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</si>
  <si>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</si>
  <si>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</si>
  <si>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</si>
  <si>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</si>
  <si>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</si>
  <si>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</si>
  <si>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</si>
  <si>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</si>
  <si>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</si>
  <si>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</si>
  <si>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</si>
  <si>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</si>
  <si>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</si>
  <si>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</si>
  <si>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</si>
  <si>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</si>
  <si>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</si>
  <si>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</si>
  <si>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</si>
  <si>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</si>
  <si>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</si>
  <si>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</si>
  <si>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</si>
  <si>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</si>
  <si>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</si>
  <si>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</si>
  <si>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</si>
  <si>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</si>
  <si>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</si>
  <si>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</si>
  <si>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</si>
  <si>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</si>
  <si>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</si>
  <si>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</si>
  <si>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</si>
  <si>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</si>
  <si>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</si>
  <si>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</si>
  <si>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</si>
  <si>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</si>
  <si>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</si>
  <si>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</si>
  <si>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</si>
  <si>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</si>
  <si>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</si>
  <si>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</si>
  <si>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</si>
  <si>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</si>
  <si>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</si>
  <si>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</si>
  <si>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</si>
  <si>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</si>
  <si>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</si>
  <si>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</si>
  <si>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</si>
  <si>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</si>
  <si>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</si>
  <si>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</si>
  <si>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</si>
  <si>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</si>
  <si>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</si>
  <si>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</si>
  <si>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</si>
  <si>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</si>
  <si>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</si>
  <si>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</si>
  <si>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</si>
  <si>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</si>
  <si>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</si>
  <si>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</si>
  <si>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</si>
  <si>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</si>
  <si>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</si>
  <si>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</si>
  <si>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</si>
  <si>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</si>
  <si>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</si>
  <si>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</si>
  <si>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</si>
  <si>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</si>
  <si>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</si>
  <si>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</si>
  <si>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</si>
  <si>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</si>
  <si>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</si>
  <si>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</si>
  <si>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</si>
  <si>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</si>
  <si>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</si>
  <si>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</si>
  <si>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</si>
  <si>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</si>
  <si>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</si>
  <si>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</si>
  <si>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</si>
  <si>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</si>
  <si>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</si>
  <si>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</si>
  <si>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</si>
  <si>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</si>
  <si>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</si>
  <si>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</si>
  <si>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</si>
  <si>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</si>
  <si>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</si>
  <si>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</si>
  <si>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</si>
  <si>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</si>
  <si>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</si>
  <si>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</si>
  <si>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</si>
  <si>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</si>
  <si>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</si>
  <si>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</si>
  <si>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</si>
  <si>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</si>
  <si>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</si>
  <si>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</si>
  <si>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</si>
  <si>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</si>
  <si>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</si>
  <si>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</si>
  <si>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</si>
  <si>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</si>
  <si>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</si>
  <si>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</si>
  <si>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</si>
  <si>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</si>
  <si>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</si>
  <si>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</si>
  <si>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</si>
  <si>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</si>
  <si>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</si>
  <si>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</si>
  <si>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</si>
  <si>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</si>
  <si>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</si>
  <si>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</si>
  <si>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</si>
  <si>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</si>
  <si>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</si>
  <si>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</si>
  <si>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</si>
  <si>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</si>
  <si>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</si>
  <si>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</si>
  <si>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</si>
  <si>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</si>
  <si>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</si>
  <si>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</si>
  <si>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</si>
  <si>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</si>
  <si>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</si>
  <si>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</si>
  <si>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</si>
  <si>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</si>
  <si>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</si>
  <si>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</si>
  <si>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</si>
  <si>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</si>
  <si>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</si>
  <si>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</si>
  <si>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</si>
  <si>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</si>
  <si>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</si>
  <si>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</si>
  <si>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</si>
  <si>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</si>
  <si>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</si>
  <si>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</si>
  <si>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</si>
  <si>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</si>
  <si>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</si>
  <si>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</si>
  <si>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</si>
  <si>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</si>
  <si>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</si>
  <si>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</si>
  <si>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</si>
  <si>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</si>
  <si>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</si>
  <si>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</si>
  <si>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</si>
  <si>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</si>
  <si>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</si>
  <si>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</si>
  <si>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</si>
  <si>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</si>
  <si>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</si>
  <si>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</si>
  <si>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</si>
  <si>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</si>
  <si>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</si>
  <si>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</si>
  <si>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</si>
  <si>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</si>
  <si>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</si>
  <si>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</si>
  <si>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</si>
  <si>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</si>
  <si>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</si>
  <si>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</si>
  <si>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</si>
  <si>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</si>
  <si>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</si>
  <si>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</si>
  <si>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</si>
  <si>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</si>
  <si>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</si>
  <si>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</si>
  <si>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</si>
  <si>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</si>
  <si>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</si>
  <si>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</si>
  <si>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</si>
  <si>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</si>
  <si>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</si>
  <si>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</si>
  <si>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</si>
  <si>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</si>
  <si>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</si>
  <si>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</si>
  <si>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</si>
  <si>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</si>
  <si>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</si>
  <si>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</si>
  <si>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</si>
  <si>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</si>
  <si>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</si>
  <si>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</si>
  <si>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</si>
  <si>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</si>
  <si>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</si>
  <si>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</si>
  <si>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</si>
  <si>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</si>
  <si>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</si>
  <si>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</si>
  <si>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</si>
  <si>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</si>
  <si>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</si>
  <si>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</si>
  <si>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</si>
  <si>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</si>
  <si>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</si>
  <si>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</si>
  <si>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</si>
  <si>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</si>
  <si>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</si>
  <si>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</si>
  <si>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</si>
  <si>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</si>
  <si>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</si>
  <si>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</si>
  <si>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</si>
  <si>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</si>
  <si>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</si>
  <si>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</si>
  <si>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</si>
  <si>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</si>
  <si>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</si>
  <si>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</si>
  <si>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</si>
  <si>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</si>
  <si>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</si>
  <si>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</si>
  <si>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</si>
  <si>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</si>
  <si>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</si>
  <si>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</si>
  <si>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</si>
  <si>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</si>
  <si>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</si>
  <si>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</si>
  <si>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</si>
  <si>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</si>
  <si>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</si>
  <si>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</si>
  <si>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</si>
  <si>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</si>
  <si>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</si>
  <si>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</si>
  <si>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</si>
  <si>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</si>
  <si>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</si>
  <si>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</si>
  <si>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</si>
  <si>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</si>
  <si>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</si>
  <si>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</si>
  <si>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</si>
  <si>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</si>
  <si>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</si>
  <si>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</si>
  <si>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</si>
  <si>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</si>
  <si>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</si>
  <si>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</si>
  <si>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</si>
  <si>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</si>
  <si>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</si>
  <si>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</si>
  <si>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</si>
  <si>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</si>
  <si>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</si>
  <si>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</si>
  <si>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</si>
  <si>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</si>
  <si>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</si>
  <si>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</si>
  <si>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</si>
  <si>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</si>
  <si>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</si>
  <si>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</si>
  <si>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</si>
  <si>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</si>
  <si>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</si>
  <si>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</si>
  <si>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</si>
  <si>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</si>
  <si>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</si>
  <si>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</si>
  <si>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</si>
  <si>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</si>
  <si>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</si>
  <si>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</si>
  <si>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</si>
  <si>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</si>
  <si>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</si>
  <si>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</si>
  <si>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</si>
  <si>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</si>
  <si>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</si>
  <si>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</si>
  <si>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</si>
  <si>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</si>
  <si>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</si>
  <si>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</si>
  <si>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</si>
  <si>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</si>
  <si>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</si>
  <si>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</si>
  <si>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</si>
  <si>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</si>
  <si>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</si>
  <si>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</si>
  <si>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</si>
  <si>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</si>
  <si>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</si>
  <si>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</si>
  <si>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</si>
  <si>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</si>
  <si>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</si>
  <si>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</si>
  <si>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</si>
  <si>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</si>
  <si>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</si>
  <si>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</si>
  <si>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</si>
  <si>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</si>
  <si>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</si>
  <si>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</si>
  <si>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</si>
  <si>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</si>
  <si>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</si>
  <si>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</si>
  <si>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</si>
  <si>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</si>
  <si>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</si>
  <si>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</si>
  <si>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</si>
  <si>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</si>
  <si>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</si>
  <si>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</si>
  <si>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</si>
  <si>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</si>
  <si>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</si>
  <si>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</si>
  <si>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</si>
  <si>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</si>
  <si>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</si>
  <si>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</si>
  <si>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</si>
  <si>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</si>
  <si>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</si>
  <si>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</si>
  <si>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</si>
  <si>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</si>
  <si>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</si>
  <si>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</si>
  <si>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</si>
  <si>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</si>
  <si>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</si>
  <si>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</si>
  <si>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</si>
  <si>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</si>
  <si>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</si>
  <si>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</si>
  <si>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</si>
  <si>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</si>
  <si>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</si>
  <si>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</si>
  <si>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</si>
  <si>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</si>
  <si>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</si>
  <si>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</si>
  <si>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</si>
  <si>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</si>
  <si>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</si>
  <si>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</si>
  <si>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</si>
  <si>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</si>
  <si>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</si>
  <si>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</si>
  <si>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</si>
  <si>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</si>
  <si>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</si>
  <si>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</si>
  <si>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</si>
  <si>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</si>
  <si>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</si>
  <si>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</si>
  <si>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</si>
  <si>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</si>
  <si>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</si>
  <si>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</si>
  <si>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</si>
  <si>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</si>
  <si>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</si>
  <si>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</si>
  <si>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</si>
  <si>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</si>
  <si>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</si>
  <si>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</si>
  <si>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</si>
  <si>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</si>
  <si>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</si>
  <si>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</si>
  <si>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</si>
  <si>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</si>
  <si>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</si>
  <si>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</si>
  <si>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</si>
  <si>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</si>
  <si>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</si>
  <si>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</si>
  <si>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</si>
  <si>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</si>
  <si>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</si>
  <si>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</si>
  <si>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</si>
  <si>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</si>
  <si>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</si>
  <si>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</si>
  <si>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</si>
  <si>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</si>
  <si>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</si>
  <si>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</si>
  <si>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</si>
  <si>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</si>
  <si>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</si>
  <si>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</si>
  <si>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</si>
  <si>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</si>
  <si>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</si>
  <si>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</si>
  <si>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</si>
  <si>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</si>
  <si>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</si>
  <si>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</si>
  <si>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</si>
  <si>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</si>
  <si>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</si>
  <si>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</si>
  <si>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</si>
  <si>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</si>
  <si>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</si>
  <si>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</si>
  <si>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</si>
  <si>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</si>
  <si>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</si>
  <si>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</si>
  <si>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</si>
  <si>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</si>
  <si>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</si>
  <si>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</si>
  <si>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</si>
  <si>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</si>
  <si>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</si>
  <si>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</si>
  <si>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</si>
  <si>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</si>
  <si>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</si>
  <si>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</si>
  <si>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</si>
  <si>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</si>
  <si>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</si>
  <si>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</si>
  <si>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</si>
  <si>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</si>
  <si>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</si>
  <si>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</si>
  <si>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</si>
  <si>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</si>
  <si>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</si>
  <si>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</si>
  <si>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</si>
  <si>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</si>
  <si>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</si>
  <si>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</si>
  <si>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</si>
  <si>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</si>
  <si>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</si>
  <si>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</si>
  <si>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</si>
  <si>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</si>
  <si>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</si>
  <si>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</si>
  <si>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</si>
  <si>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</si>
  <si>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</si>
  <si>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</si>
  <si>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</si>
  <si>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</si>
  <si>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</si>
  <si>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</si>
  <si>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</si>
  <si>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</si>
  <si>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</si>
  <si>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</si>
  <si>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</si>
  <si>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</si>
  <si>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</si>
  <si>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</si>
  <si>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</si>
  <si>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</si>
  <si>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</si>
  <si>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</si>
  <si>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</si>
  <si>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</si>
  <si>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</si>
  <si>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</si>
  <si>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</si>
  <si>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</si>
  <si>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</si>
  <si>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</si>
  <si>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</si>
  <si>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</si>
  <si>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</si>
  <si>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</si>
  <si>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</si>
  <si>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</si>
  <si>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</si>
  <si>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</si>
  <si>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</si>
  <si>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</si>
  <si>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</si>
  <si>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</si>
  <si>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</si>
  <si>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</si>
  <si>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</si>
  <si>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</si>
  <si>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</si>
  <si>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</si>
  <si>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</si>
  <si>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</si>
  <si>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</si>
  <si>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</si>
  <si>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</si>
  <si>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</si>
  <si>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</si>
  <si>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</si>
  <si>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</si>
  <si>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</si>
  <si>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</si>
  <si>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</si>
  <si>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</si>
  <si>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</si>
  <si>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</si>
  <si>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</si>
  <si>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</si>
  <si>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</si>
  <si>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</si>
  <si>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</si>
  <si>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</si>
  <si>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</si>
  <si>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</si>
  <si>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</si>
  <si>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</si>
  <si>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</si>
  <si>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</si>
  <si>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</si>
  <si>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</si>
  <si>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</si>
  <si>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</si>
  <si>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</si>
  <si>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</si>
  <si>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</si>
  <si>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</si>
  <si>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</si>
  <si>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</si>
  <si>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</si>
  <si>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</si>
  <si>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</si>
  <si>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</si>
  <si>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</si>
  <si>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</si>
  <si>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</si>
  <si>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</si>
  <si>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</si>
  <si>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</si>
  <si>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</si>
  <si>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</si>
  <si>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</si>
  <si>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</si>
  <si>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</si>
  <si>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</si>
  <si>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</si>
  <si>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</si>
  <si>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</si>
  <si>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</si>
  <si>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</si>
  <si>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</si>
  <si>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</si>
  <si>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</si>
  <si>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</si>
  <si>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</si>
  <si>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</si>
  <si>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</si>
  <si>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</si>
  <si>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</si>
  <si>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</si>
  <si>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</si>
  <si>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</si>
  <si>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</si>
  <si>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</si>
  <si>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</si>
  <si>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</si>
  <si>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</si>
  <si>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</si>
  <si>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</si>
  <si>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</si>
  <si>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</si>
  <si>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</si>
  <si>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</si>
  <si>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</si>
  <si>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</si>
  <si>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</si>
  <si>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</si>
  <si>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</si>
  <si>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</si>
  <si>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</si>
  <si>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</si>
  <si>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</si>
  <si>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</si>
  <si>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</si>
  <si>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</si>
  <si>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</si>
  <si>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</si>
  <si>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</si>
  <si>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</si>
  <si>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</si>
  <si>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</si>
  <si>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</si>
  <si>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</si>
  <si>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</si>
  <si>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</si>
  <si>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</si>
  <si>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</si>
  <si>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</si>
  <si>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</si>
  <si>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</si>
  <si>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</si>
  <si>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</si>
  <si>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</si>
  <si>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</si>
  <si>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</si>
  <si>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</si>
  <si>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</si>
  <si>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</si>
  <si>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</si>
  <si>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</si>
  <si>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</si>
  <si>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</si>
  <si>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</si>
  <si>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</si>
  <si>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</si>
  <si>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</si>
  <si>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</si>
  <si>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</si>
  <si>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</si>
  <si>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</si>
  <si>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</si>
  <si>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</si>
  <si>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</si>
  <si>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</si>
  <si>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</si>
  <si>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</si>
  <si>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</si>
  <si>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</si>
  <si>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</si>
  <si>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</si>
  <si>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</si>
  <si>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</si>
  <si>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</si>
  <si>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</si>
  <si>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</si>
  <si>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</si>
  <si>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</si>
  <si>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</si>
  <si>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</si>
  <si>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</si>
  <si>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</si>
  <si>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</si>
  <si>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</si>
  <si>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</si>
  <si>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</si>
  <si>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</si>
  <si>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</si>
  <si>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</si>
  <si>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</si>
  <si>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</si>
  <si>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</si>
  <si>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</si>
  <si>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</si>
  <si>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</si>
  <si>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</si>
  <si>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</si>
  <si>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</si>
  <si>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</si>
  <si>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</si>
  <si>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</si>
  <si>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</si>
  <si>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</si>
  <si>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</si>
  <si>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</si>
  <si>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</si>
  <si>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</si>
  <si>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</si>
  <si>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</si>
  <si>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</si>
  <si>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</si>
  <si>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</si>
  <si>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</si>
  <si>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</si>
  <si>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</si>
  <si>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</si>
  <si>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</si>
  <si>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</si>
  <si>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</si>
  <si>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</si>
  <si>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</si>
  <si>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</si>
  <si>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</si>
  <si>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</si>
  <si>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</si>
  <si>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</si>
  <si>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</si>
  <si>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</si>
  <si>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</si>
  <si>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</si>
  <si>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</si>
  <si>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</si>
  <si>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</si>
  <si>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</si>
  <si>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</si>
  <si>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</si>
  <si>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</si>
  <si>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</si>
  <si>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</si>
  <si>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</si>
  <si>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</si>
  <si>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</si>
  <si>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</si>
  <si>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</si>
  <si>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</si>
  <si>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</si>
  <si>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</si>
  <si>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</si>
  <si>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</si>
  <si>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</si>
  <si>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</si>
  <si>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</si>
  <si>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</si>
  <si>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</si>
  <si>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</si>
  <si>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</si>
  <si>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</si>
  <si>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</si>
  <si>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</si>
  <si>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</si>
  <si>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</si>
  <si>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</si>
  <si>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</si>
  <si>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</si>
  <si>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</si>
  <si>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</si>
  <si>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</si>
  <si>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</si>
  <si>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</si>
  <si>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</si>
  <si>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</si>
  <si>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</si>
  <si>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</si>
  <si>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</si>
  <si>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</si>
  <si>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</si>
  <si>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</si>
  <si>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</si>
  <si>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</si>
  <si>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</si>
  <si>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</si>
  <si>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</si>
  <si>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</si>
  <si>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</si>
  <si>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</si>
  <si>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</si>
  <si>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</si>
  <si>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</si>
  <si>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</si>
  <si>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</si>
  <si>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</si>
  <si>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</si>
  <si>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</si>
  <si>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</si>
  <si>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</si>
  <si>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</si>
  <si>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</si>
  <si>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</si>
  <si>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</si>
  <si>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</si>
  <si>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</si>
  <si>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</si>
  <si>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</si>
  <si>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</si>
  <si>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</si>
  <si>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</si>
  <si>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</si>
  <si>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</si>
  <si>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</si>
  <si>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</si>
  <si>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</si>
  <si>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</si>
  <si>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</si>
  <si>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</si>
  <si>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</si>
  <si>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</si>
  <si>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</si>
  <si>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</si>
  <si>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</si>
  <si>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</si>
  <si>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</si>
  <si>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</si>
  <si>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</si>
  <si>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</si>
  <si>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</si>
  <si>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</si>
  <si>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</si>
  <si>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</si>
  <si>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</si>
  <si>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</si>
  <si>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</si>
  <si>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</si>
  <si>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</si>
  <si>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</si>
  <si>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</si>
  <si>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</si>
  <si>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</si>
  <si>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</si>
  <si>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</si>
  <si>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</si>
  <si>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</si>
  <si>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</si>
  <si>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</si>
  <si>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</si>
  <si>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</si>
  <si>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</si>
  <si>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</si>
  <si>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</si>
  <si>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</si>
  <si>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</si>
  <si>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</si>
  <si>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</si>
  <si>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</si>
  <si>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</si>
  <si>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</si>
  <si>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</si>
  <si>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</si>
  <si>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</si>
  <si>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</si>
  <si>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</si>
  <si>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</si>
  <si>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</si>
  <si>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</si>
  <si>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</si>
  <si>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</si>
  <si>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</si>
  <si>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</si>
  <si>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</si>
  <si>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</si>
  <si>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</si>
  <si>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</si>
  <si>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</si>
  <si>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</si>
  <si>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</si>
  <si>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</si>
  <si>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</si>
  <si>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</si>
  <si>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</si>
  <si>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</si>
  <si>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</si>
  <si>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</si>
  <si>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</si>
  <si>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</si>
  <si>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</si>
  <si>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</si>
  <si>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</si>
  <si>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</si>
  <si>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</si>
  <si>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</si>
  <si>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</si>
  <si>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</si>
  <si>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</si>
  <si>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</si>
  <si>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</si>
  <si>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</si>
  <si>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</si>
  <si>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</si>
  <si>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</si>
  <si>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</si>
  <si>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</si>
  <si>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</si>
  <si>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</si>
  <si>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</si>
  <si>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</si>
  <si>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</si>
  <si>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</si>
  <si>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</si>
  <si>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</si>
  <si>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</si>
  <si>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</si>
  <si>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</si>
  <si>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</si>
  <si>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</si>
  <si>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</si>
  <si>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</si>
  <si>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</si>
  <si>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</si>
  <si>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</si>
  <si>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</si>
  <si>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</si>
  <si>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</si>
  <si>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</si>
  <si>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</si>
  <si>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</si>
  <si>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</si>
  <si>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</si>
  <si>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</si>
  <si>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</si>
  <si>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</si>
  <si>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</si>
  <si>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</si>
  <si>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</si>
  <si>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</si>
  <si>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</si>
  <si>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</si>
  <si>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</si>
  <si>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</si>
  <si>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</si>
  <si>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</si>
  <si>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</si>
  <si>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</si>
  <si>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</si>
  <si>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</si>
  <si>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</si>
  <si>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</si>
  <si>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</si>
  <si>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</si>
  <si>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</si>
  <si>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</si>
  <si>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</si>
  <si>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</si>
  <si>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</si>
  <si>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</si>
  <si>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</si>
  <si>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</si>
  <si>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</si>
  <si>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</si>
  <si>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</si>
  <si>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</si>
  <si>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</si>
  <si>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</si>
  <si>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</si>
  <si>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</si>
  <si>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</si>
  <si>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</si>
  <si>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</si>
  <si>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</si>
  <si>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</si>
  <si>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</si>
  <si>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</si>
  <si>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</si>
  <si>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</si>
  <si>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</si>
  <si>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</si>
  <si>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</si>
  <si>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</si>
  <si>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</si>
  <si>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</si>
  <si>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</si>
  <si>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</si>
  <si>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</si>
  <si>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</si>
  <si>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</si>
  <si>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</si>
  <si>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</si>
  <si>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</si>
  <si>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</si>
  <si>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</si>
  <si>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</si>
  <si>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</si>
  <si>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</si>
  <si>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</si>
  <si>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</si>
  <si>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</si>
  <si>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</si>
  <si>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</si>
  <si>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</si>
  <si>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</si>
  <si>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</si>
  <si>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</si>
  <si>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</si>
  <si>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</si>
  <si>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</si>
  <si>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</si>
  <si>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</si>
  <si>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</si>
  <si>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</si>
  <si>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</si>
  <si>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</si>
  <si>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</si>
  <si>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</si>
  <si>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</si>
  <si>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</si>
  <si>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</si>
  <si>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</si>
  <si>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</si>
  <si>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</si>
  <si>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</si>
  <si>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</si>
  <si>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</si>
  <si>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</si>
  <si>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</si>
  <si>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</si>
  <si>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</si>
  <si>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</si>
  <si>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</si>
  <si>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</si>
  <si>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</si>
  <si>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</si>
  <si>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</si>
  <si>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</si>
  <si>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</si>
  <si>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</si>
  <si>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</si>
  <si>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</si>
  <si>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</si>
  <si>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</si>
  <si>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</si>
  <si>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</si>
  <si>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</si>
  <si>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</si>
  <si>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</si>
  <si>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</si>
  <si>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</si>
  <si>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</si>
  <si>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</si>
  <si>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</si>
  <si>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</si>
  <si>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</si>
  <si>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</si>
  <si>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</si>
  <si>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</si>
  <si>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</si>
  <si>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</si>
  <si>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</si>
  <si>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</si>
  <si>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</si>
  <si>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</si>
  <si>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</si>
  <si>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</si>
  <si>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</si>
  <si>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</si>
  <si>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</si>
  <si>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</si>
  <si>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</si>
  <si>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</si>
  <si>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</si>
  <si>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</si>
  <si>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</si>
  <si>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</si>
  <si>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</si>
  <si>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</si>
  <si>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</si>
  <si>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</si>
  <si>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</si>
  <si>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</si>
  <si>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</si>
  <si>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</si>
  <si>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</si>
  <si>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</si>
  <si>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</si>
  <si>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</si>
  <si>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</si>
  <si>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</si>
  <si>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</si>
  <si>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</si>
  <si>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</si>
  <si>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</si>
  <si>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</si>
  <si>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</si>
  <si>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</si>
  <si>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</si>
  <si>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</si>
  <si>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</si>
  <si>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</si>
  <si>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</si>
  <si>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</si>
  <si>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</si>
  <si>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</si>
  <si>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</si>
  <si>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</si>
  <si>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</si>
  <si>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</si>
  <si>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</si>
  <si>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</si>
  <si>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</si>
  <si>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</si>
  <si>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</si>
  <si>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</si>
  <si>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</si>
  <si>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</si>
  <si>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</si>
  <si>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</si>
  <si>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</si>
  <si>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</si>
  <si>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</si>
  <si>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</si>
  <si>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</si>
  <si>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</si>
  <si>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</si>
  <si>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</si>
  <si>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</si>
  <si>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</si>
  <si>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</si>
  <si>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</si>
  <si>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</si>
  <si>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</si>
  <si>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</si>
  <si>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</si>
  <si>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</si>
  <si>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</si>
  <si>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</si>
  <si>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</si>
  <si>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</si>
  <si>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</si>
  <si>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</si>
  <si>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</si>
  <si>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</si>
  <si>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</si>
  <si>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</si>
  <si>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</si>
  <si>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</si>
  <si>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</si>
  <si>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</si>
  <si>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</si>
  <si>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</si>
  <si>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</si>
  <si>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</si>
  <si>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</si>
  <si>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</si>
  <si>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</si>
  <si>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</si>
  <si>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</si>
  <si>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</si>
  <si>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</si>
  <si>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</si>
  <si>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</si>
  <si>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</si>
  <si>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</si>
  <si>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</si>
  <si>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</si>
  <si>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</si>
  <si>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</si>
  <si>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</si>
  <si>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</si>
  <si>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</si>
  <si>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</si>
  <si>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</si>
  <si>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</si>
  <si>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</si>
  <si>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</si>
  <si>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</si>
  <si>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</si>
  <si>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</si>
  <si>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</si>
  <si>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</si>
  <si>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</si>
  <si>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</si>
  <si>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</si>
  <si>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</si>
  <si>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</si>
  <si>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</si>
  <si>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</si>
  <si>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</si>
  <si>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</si>
  <si>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</si>
  <si>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</si>
  <si>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</si>
  <si>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</si>
  <si>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</si>
  <si>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</si>
  <si>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</si>
  <si>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</si>
  <si>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</si>
  <si>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</si>
  <si>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</si>
  <si>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</si>
  <si>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</si>
  <si>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</si>
  <si>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</si>
  <si>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</si>
  <si>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</si>
  <si>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</si>
  <si>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</si>
  <si>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</si>
  <si>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</si>
  <si>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</si>
  <si>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</si>
  <si>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</si>
  <si>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</si>
  <si>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</si>
  <si>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</si>
  <si>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</si>
  <si>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</si>
  <si>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</si>
  <si>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</si>
  <si>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</si>
  <si>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</si>
  <si>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</si>
  <si>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</si>
  <si>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</si>
  <si>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</si>
  <si>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</si>
  <si>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</si>
  <si>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</si>
  <si>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</si>
  <si>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</si>
  <si>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</si>
  <si>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</si>
  <si>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</si>
  <si>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</si>
  <si>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</si>
  <si>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</si>
  <si>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</si>
  <si>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</si>
  <si>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</si>
  <si>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</si>
  <si>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</si>
  <si>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</si>
  <si>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</si>
  <si>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</si>
  <si>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</si>
  <si>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</si>
  <si>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</si>
  <si>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</si>
  <si>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</si>
  <si>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</si>
  <si>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</si>
  <si>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</si>
  <si>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</si>
  <si>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</si>
  <si>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</si>
  <si>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</si>
  <si>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</si>
  <si>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</si>
  <si>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</si>
  <si>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</si>
  <si>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</si>
  <si>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</si>
  <si>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</si>
  <si>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</si>
  <si>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</si>
  <si>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</si>
  <si>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</si>
  <si>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</si>
  <si>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</si>
  <si>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</si>
  <si>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</si>
  <si>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</si>
  <si>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</si>
  <si>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</si>
  <si>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</si>
  <si>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</si>
  <si>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</si>
  <si>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</si>
  <si>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</si>
  <si>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</si>
  <si>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</si>
  <si>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</si>
  <si>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</si>
  <si>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</si>
  <si>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</si>
  <si>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</si>
  <si>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</si>
  <si>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</si>
  <si>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</si>
  <si>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</si>
  <si>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</si>
  <si>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</si>
  <si>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</si>
  <si>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</si>
  <si>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</si>
  <si>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</si>
  <si>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</si>
  <si>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</si>
  <si>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</si>
  <si>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</si>
  <si>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</si>
  <si>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</si>
  <si>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</si>
  <si>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</si>
  <si>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</si>
  <si>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</si>
  <si>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</si>
  <si>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</si>
  <si>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</si>
  <si>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</si>
  <si>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</si>
  <si>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</si>
  <si>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</si>
  <si>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</si>
  <si>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</si>
  <si>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</si>
  <si>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</si>
  <si>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</si>
  <si>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</si>
  <si>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</si>
  <si>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</si>
  <si>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</si>
  <si>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</si>
  <si>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</si>
  <si>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</si>
  <si>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</si>
  <si>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</si>
  <si>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</si>
  <si>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</si>
  <si>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</si>
  <si>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</si>
  <si>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</si>
  <si>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</si>
  <si>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</si>
  <si>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</si>
  <si>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</si>
  <si>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</si>
  <si>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</si>
  <si>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</si>
  <si>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</si>
  <si>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</si>
  <si>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</si>
  <si>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</si>
  <si>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</si>
  <si>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</si>
  <si>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</si>
  <si>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</si>
  <si>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</si>
  <si>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</si>
  <si>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</si>
  <si>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</si>
  <si>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</si>
  <si>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</si>
  <si>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</si>
  <si>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</si>
  <si>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</si>
  <si>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</si>
  <si>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</si>
  <si>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</si>
  <si>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</si>
  <si>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</si>
  <si>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</si>
  <si>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</si>
  <si>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</si>
  <si>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</si>
  <si>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</si>
  <si>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</si>
  <si>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</si>
  <si>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</si>
  <si>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</si>
  <si>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</si>
  <si>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</si>
  <si>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</si>
  <si>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</si>
  <si>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</si>
  <si>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</si>
  <si>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</si>
  <si>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</si>
  <si>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</si>
  <si>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</si>
  <si>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</si>
  <si>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</si>
  <si>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</si>
  <si>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</si>
  <si>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</si>
  <si>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</si>
  <si>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</si>
  <si>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</si>
  <si>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</si>
  <si>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</si>
  <si>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</si>
  <si>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</si>
  <si>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</si>
  <si>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</si>
  <si>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</si>
  <si>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</si>
  <si>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</si>
  <si>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</si>
  <si>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</si>
  <si>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</si>
  <si>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</si>
  <si>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</si>
  <si>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</si>
  <si>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</si>
  <si>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</si>
  <si>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</si>
  <si>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</si>
  <si>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</si>
  <si>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</si>
  <si>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</si>
  <si>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</si>
  <si>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</si>
  <si>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</si>
  <si>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</si>
  <si>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</si>
  <si>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</si>
  <si>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</si>
  <si>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</si>
  <si>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</si>
  <si>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</si>
  <si>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</si>
  <si>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</si>
  <si>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</si>
  <si>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</si>
  <si>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</si>
  <si>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</si>
  <si>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</si>
  <si>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</si>
  <si>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</si>
  <si>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</si>
  <si>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</si>
  <si>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</si>
  <si>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</si>
  <si>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</si>
  <si>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</si>
  <si>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</si>
  <si>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</si>
  <si>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</si>
  <si>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</si>
  <si>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</si>
  <si>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</si>
  <si>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</si>
  <si>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</si>
  <si>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</si>
  <si>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</si>
  <si>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</si>
  <si>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</si>
  <si>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</si>
  <si>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</si>
  <si>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</si>
  <si>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</si>
  <si>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</si>
  <si>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</si>
  <si>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</si>
  <si>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</si>
  <si>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</si>
  <si>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</si>
  <si>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</si>
  <si>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</si>
  <si>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</si>
  <si>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</si>
  <si>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</si>
  <si>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</si>
  <si>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</si>
  <si>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</si>
  <si>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</si>
  <si>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</si>
  <si>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</si>
  <si>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</si>
  <si>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</si>
  <si>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</si>
  <si>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</si>
  <si>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</si>
  <si>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</si>
  <si>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</si>
  <si>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</si>
  <si>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</si>
  <si>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</si>
  <si>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</si>
  <si>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</si>
  <si>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</si>
  <si>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</si>
  <si>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</si>
  <si>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</si>
  <si>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</si>
  <si>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</si>
  <si>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</si>
  <si>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</si>
  <si>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</si>
  <si>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</si>
  <si>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</si>
  <si>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</si>
  <si>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</si>
  <si>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</si>
  <si>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</si>
  <si>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</si>
  <si>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</si>
  <si>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</si>
  <si>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</si>
  <si>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</si>
  <si>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</si>
  <si>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</si>
  <si>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</si>
  <si>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</si>
  <si>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</si>
  <si>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</si>
  <si>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</si>
  <si>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</si>
  <si>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</si>
  <si>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</si>
  <si>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</si>
  <si>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</si>
  <si>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</si>
  <si>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</si>
  <si>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</si>
  <si>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</si>
  <si>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</si>
  <si>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</si>
  <si>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</si>
  <si>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</si>
  <si>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</si>
  <si>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</si>
  <si>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</si>
  <si>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</si>
  <si>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</si>
  <si>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</si>
  <si>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</si>
  <si>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</si>
  <si>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</si>
  <si>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</si>
  <si>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</si>
  <si>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</si>
  <si>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</si>
  <si>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</si>
  <si>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</si>
  <si>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</si>
  <si>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</si>
  <si>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</si>
  <si>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</si>
  <si>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</si>
  <si>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</si>
  <si>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</si>
  <si>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</si>
  <si>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</si>
  <si>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</si>
  <si>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</si>
  <si>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</si>
  <si>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</si>
  <si>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</si>
  <si>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</si>
  <si>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</si>
  <si>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</si>
  <si>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</si>
  <si>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</si>
  <si>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</si>
  <si>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</si>
  <si>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</si>
  <si>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</si>
  <si>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</si>
  <si>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</si>
  <si>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</si>
  <si>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</si>
  <si>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</si>
  <si>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</si>
  <si>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</si>
  <si>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</si>
  <si>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</si>
  <si>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</si>
  <si>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</si>
  <si>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</si>
  <si>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</si>
  <si>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</si>
  <si>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</si>
  <si>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</si>
  <si>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</si>
  <si>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</si>
  <si>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</si>
  <si>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</si>
  <si>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</si>
  <si>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</si>
  <si>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</si>
  <si>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</si>
  <si>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</si>
  <si>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</si>
  <si>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</si>
  <si>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</si>
  <si>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</si>
  <si>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</si>
  <si>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</si>
  <si>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</si>
  <si>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</si>
  <si>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</si>
  <si>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</si>
  <si>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</si>
  <si>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</si>
  <si>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</si>
  <si>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</si>
  <si>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</si>
  <si>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</si>
  <si>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</si>
  <si>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</si>
  <si>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</si>
  <si>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</si>
  <si>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</si>
  <si>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</si>
  <si>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</si>
  <si>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</si>
  <si>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</si>
  <si>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</si>
  <si>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</si>
  <si>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</si>
  <si>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</si>
  <si>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</si>
  <si>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</si>
  <si>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</si>
  <si>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</si>
  <si>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</si>
  <si>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</si>
  <si>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</si>
  <si>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</si>
  <si>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</si>
  <si>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</si>
  <si>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</si>
  <si>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</si>
  <si>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</si>
  <si>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</si>
  <si>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</si>
  <si>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</si>
  <si>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</si>
  <si>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</si>
  <si>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</si>
  <si>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</si>
  <si>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</si>
  <si>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</si>
  <si>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</si>
  <si>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</si>
  <si>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</si>
  <si>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</si>
  <si>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</si>
  <si>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</si>
  <si>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</si>
  <si>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</si>
  <si>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</si>
  <si>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</si>
  <si>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</si>
  <si>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</si>
  <si>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</si>
  <si>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</si>
  <si>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</si>
  <si>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</si>
  <si>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</si>
  <si>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</si>
  <si>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</si>
  <si>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</si>
  <si>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</si>
  <si>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</si>
  <si>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</si>
  <si>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</si>
  <si>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</si>
  <si>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</si>
  <si>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</si>
  <si>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</si>
  <si>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</si>
  <si>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</si>
  <si>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</si>
  <si>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</si>
  <si>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</si>
  <si>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</si>
  <si>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</si>
  <si>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</si>
  <si>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</si>
  <si>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</si>
  <si>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</si>
  <si>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</si>
  <si>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</si>
  <si>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</si>
  <si>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</si>
  <si>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</si>
  <si>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</si>
  <si>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</si>
  <si>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</si>
  <si>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</si>
  <si>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</si>
  <si>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</si>
  <si>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</si>
  <si>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</si>
  <si>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</si>
  <si>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</si>
  <si>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</si>
  <si>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</si>
  <si>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</si>
  <si>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</si>
  <si>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</si>
  <si>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</si>
  <si>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</si>
  <si>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</si>
  <si>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</si>
  <si>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</si>
  <si>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</si>
  <si>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</si>
  <si>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</si>
  <si>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</si>
  <si>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</si>
  <si>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</si>
  <si>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</si>
  <si>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</si>
  <si>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</si>
  <si>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</si>
  <si>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</si>
  <si>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</si>
  <si>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</si>
  <si>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</si>
  <si>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</si>
  <si>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</si>
  <si>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</si>
  <si>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</si>
  <si>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</si>
  <si>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</si>
  <si>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</si>
  <si>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</si>
  <si>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</si>
  <si>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</si>
  <si>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</si>
  <si>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</si>
  <si>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</si>
  <si>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</si>
  <si>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</si>
  <si>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</si>
  <si>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</si>
  <si>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</si>
  <si>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</si>
  <si>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</si>
  <si>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</si>
  <si>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</si>
  <si>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</si>
  <si>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</si>
  <si>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</si>
  <si>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</si>
  <si>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</si>
  <si>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</si>
  <si>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</si>
  <si>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</si>
  <si>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</si>
  <si>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</si>
  <si>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</si>
  <si>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</si>
  <si>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</si>
  <si>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</si>
  <si>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</si>
  <si>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</si>
  <si>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</si>
  <si>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</si>
  <si>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</si>
  <si>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</si>
  <si>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</si>
  <si>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</si>
  <si>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</si>
  <si>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</si>
  <si>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</si>
  <si>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</si>
  <si>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</si>
  <si>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</si>
  <si>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</si>
  <si>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</si>
  <si>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</si>
  <si>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</si>
  <si>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</si>
  <si>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</si>
  <si>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</si>
  <si>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</si>
  <si>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</si>
  <si>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</si>
  <si>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</si>
  <si>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</si>
  <si>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</si>
  <si>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</si>
  <si>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</si>
  <si>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</si>
  <si>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</si>
  <si>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</si>
  <si>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</si>
  <si>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</si>
  <si>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</si>
  <si>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</si>
  <si>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</si>
  <si>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</si>
  <si>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</si>
  <si>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</si>
  <si>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</si>
  <si>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</si>
  <si>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</si>
  <si>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</si>
  <si>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</si>
  <si>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</si>
  <si>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</si>
  <si>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</si>
  <si>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</si>
  <si>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</si>
  <si>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</si>
  <si>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</si>
  <si>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</si>
  <si>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</si>
  <si>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</si>
  <si>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</si>
  <si>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</si>
  <si>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</si>
  <si>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</si>
  <si>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</si>
  <si>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</si>
  <si>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</si>
  <si>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</si>
  <si>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</si>
  <si>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</si>
  <si>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</si>
  <si>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</si>
  <si>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</si>
  <si>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</si>
  <si>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</si>
  <si>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</si>
  <si>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</si>
  <si>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</si>
  <si>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</si>
  <si>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</si>
  <si>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</si>
  <si>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</si>
  <si>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</si>
  <si>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</si>
  <si>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</si>
  <si>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</si>
  <si>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</si>
  <si>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</si>
  <si>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</si>
  <si>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</si>
  <si>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</si>
  <si>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</si>
  <si>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</si>
  <si>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</si>
  <si>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</si>
  <si>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</si>
  <si>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</si>
  <si>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</si>
  <si>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</si>
  <si>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</si>
  <si>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</si>
  <si>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</si>
  <si>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</si>
  <si>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</si>
  <si>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</si>
  <si>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</si>
  <si>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</si>
  <si>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</si>
  <si>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</si>
  <si>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</si>
  <si>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</si>
  <si>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</si>
  <si>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</si>
  <si>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</si>
  <si>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</si>
  <si>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</si>
  <si>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</si>
  <si>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</si>
  <si>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</si>
  <si>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</si>
  <si>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</si>
  <si>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</si>
  <si>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</si>
  <si>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</si>
  <si>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</si>
  <si>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</si>
  <si>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</si>
  <si>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</si>
  <si>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</si>
  <si>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</si>
  <si>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</si>
  <si>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</si>
  <si>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</si>
  <si>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</si>
  <si>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</si>
  <si>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</si>
  <si>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</si>
  <si>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</si>
  <si>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</si>
  <si>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</si>
  <si>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</si>
  <si>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</si>
  <si>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</si>
  <si>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</si>
  <si>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</si>
  <si>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</si>
  <si>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</si>
  <si>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</si>
  <si>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</si>
  <si>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</si>
  <si>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</si>
  <si>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</si>
  <si>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</si>
  <si>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</si>
  <si>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</si>
  <si>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</si>
  <si>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</si>
  <si>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</si>
  <si>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</si>
  <si>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</si>
  <si>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</si>
  <si>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</si>
  <si>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</si>
  <si>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</si>
  <si>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</si>
  <si>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</si>
  <si>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</si>
  <si>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</si>
  <si>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</si>
  <si>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</si>
  <si>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</si>
  <si>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</si>
  <si>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</si>
  <si>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</si>
  <si>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</si>
  <si>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</si>
  <si>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</si>
  <si>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</si>
  <si>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</si>
  <si>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</si>
  <si>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</si>
  <si>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</si>
  <si>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</si>
  <si>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</si>
  <si>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</si>
  <si>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</si>
  <si>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</si>
  <si>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</si>
  <si>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</si>
  <si>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</si>
  <si>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</si>
  <si>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</si>
  <si>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</si>
  <si>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</si>
  <si>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</si>
  <si>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</si>
  <si>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</si>
  <si>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</si>
  <si>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</si>
  <si>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</si>
  <si>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</si>
  <si>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</si>
  <si>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</si>
  <si>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</si>
  <si>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</si>
  <si>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</si>
  <si>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</si>
  <si>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</si>
  <si>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</si>
  <si>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</si>
  <si>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</si>
  <si>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</si>
  <si>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</si>
  <si>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</si>
  <si>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</si>
  <si>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</si>
  <si>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</si>
  <si>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</si>
  <si>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</si>
  <si>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</si>
  <si>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</si>
  <si>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</si>
  <si>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</si>
  <si>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</si>
  <si>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</si>
  <si>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</si>
  <si>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</si>
  <si>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</si>
  <si>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</si>
  <si>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</si>
  <si>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</si>
  <si>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</si>
  <si>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</si>
  <si>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</si>
  <si>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</si>
  <si>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</si>
  <si>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</si>
  <si>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</si>
  <si>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</si>
  <si>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</si>
  <si>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</si>
  <si>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</si>
  <si>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</si>
  <si>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</si>
  <si>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</si>
  <si>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</si>
  <si>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</si>
  <si>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</si>
  <si>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</si>
  <si>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</si>
  <si>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</si>
  <si>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</si>
  <si>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</si>
  <si>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</si>
  <si>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</si>
  <si>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</si>
  <si>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</si>
  <si>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</si>
  <si>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</si>
  <si>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</si>
  <si>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</si>
  <si>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</si>
  <si>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</si>
  <si>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</si>
  <si>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</si>
  <si>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</si>
  <si>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</si>
  <si>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</si>
  <si>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</si>
  <si>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</si>
  <si>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</si>
  <si>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</si>
  <si>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</si>
  <si>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</si>
  <si>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</si>
  <si>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</si>
  <si>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</si>
  <si>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</si>
  <si>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</si>
  <si>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</si>
  <si>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</si>
  <si>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</si>
  <si>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</si>
  <si>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</si>
  <si>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</si>
  <si>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</si>
  <si>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</si>
  <si>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</si>
  <si>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</si>
  <si>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</si>
  <si>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</si>
  <si>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</si>
  <si>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</si>
  <si>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</si>
  <si>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</si>
  <si>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</si>
  <si>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</si>
  <si>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</si>
  <si>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</si>
  <si>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</si>
  <si>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</si>
  <si>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</si>
  <si>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</si>
  <si>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</si>
  <si>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</si>
  <si>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</si>
  <si>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</si>
  <si>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</si>
  <si>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</si>
  <si>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</si>
  <si>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</si>
  <si>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</si>
  <si>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</si>
  <si>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</si>
  <si>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</si>
  <si>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</si>
  <si>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</si>
  <si>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</si>
  <si>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</si>
  <si>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</si>
  <si>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</si>
  <si>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</si>
  <si>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</si>
  <si>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</si>
  <si>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</si>
  <si>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</si>
  <si>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</si>
  <si>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</si>
  <si>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</si>
  <si>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</si>
  <si>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</si>
  <si>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</si>
  <si>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</si>
  <si>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</si>
  <si>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</si>
  <si>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</si>
  <si>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</si>
  <si>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</si>
  <si>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</si>
  <si>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</si>
  <si>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</si>
  <si>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</si>
  <si>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</si>
  <si>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</si>
  <si>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</si>
  <si>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</si>
  <si>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</si>
  <si>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</si>
  <si>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</si>
  <si>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</si>
  <si>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</si>
  <si>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</si>
  <si>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</si>
  <si>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</si>
  <si>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</si>
  <si>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</si>
  <si>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</si>
  <si>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</si>
  <si>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</si>
  <si>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</si>
  <si>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</si>
  <si>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</si>
  <si>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</si>
  <si>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</si>
  <si>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</si>
  <si>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</si>
  <si>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</si>
  <si>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</si>
  <si>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</si>
  <si>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</si>
  <si>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</si>
  <si>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</si>
  <si>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</si>
  <si>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</si>
  <si>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</si>
  <si>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</si>
  <si>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</si>
  <si>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</si>
  <si>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</si>
  <si>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</si>
  <si>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</si>
  <si>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</si>
  <si>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</si>
  <si>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</si>
  <si>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</si>
  <si>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</si>
  <si>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</si>
  <si>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</si>
  <si>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</si>
  <si>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</si>
  <si>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</si>
  <si>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</si>
  <si>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</si>
  <si>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</si>
  <si>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</si>
  <si>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</si>
  <si>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</si>
  <si>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</si>
  <si>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</si>
  <si>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</si>
  <si>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</si>
  <si>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</si>
  <si>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</si>
  <si>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</si>
  <si>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</si>
  <si>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</si>
  <si>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</si>
  <si>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</si>
  <si>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</si>
  <si>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</si>
  <si>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</si>
  <si>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</si>
  <si>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</si>
  <si>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</si>
  <si>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</si>
  <si>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</si>
  <si>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</si>
  <si>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</si>
  <si>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</si>
  <si>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</si>
  <si>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</si>
  <si>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</si>
  <si>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</si>
  <si>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</si>
  <si>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</si>
  <si>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</si>
  <si>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</si>
  <si>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</si>
  <si>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</si>
  <si>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</si>
  <si>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</si>
  <si>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</si>
  <si>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</si>
  <si>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</si>
  <si>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</si>
  <si>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</si>
  <si>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</si>
  <si>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</si>
  <si>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</si>
  <si>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</si>
  <si>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</si>
  <si>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</si>
  <si>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</si>
  <si>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</si>
  <si>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</si>
  <si>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</si>
  <si>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</si>
  <si>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</si>
  <si>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</si>
  <si>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</si>
  <si>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</si>
  <si>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</si>
  <si>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</si>
  <si>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</si>
  <si>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</si>
  <si>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</si>
  <si>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</si>
  <si>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</si>
  <si>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</si>
  <si>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</si>
  <si>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</si>
  <si>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</si>
  <si>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</si>
  <si>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</si>
  <si>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</si>
  <si>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</si>
  <si>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</si>
  <si>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</si>
  <si>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</si>
  <si>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</si>
  <si>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</si>
  <si>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</si>
  <si>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</si>
  <si>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</si>
  <si>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</si>
  <si>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</si>
  <si>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</si>
  <si>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</si>
  <si>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</si>
  <si>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</si>
  <si>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</si>
  <si>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</si>
  <si>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</si>
  <si>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</si>
  <si>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</si>
  <si>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</si>
  <si>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</si>
  <si>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</si>
  <si>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</si>
  <si>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</si>
  <si>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</si>
  <si>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</si>
  <si>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</si>
  <si>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</si>
  <si>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</si>
  <si>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</si>
  <si>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</si>
  <si>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</si>
  <si>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</si>
  <si>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</si>
  <si>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</si>
  <si>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</si>
  <si>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</si>
  <si>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</si>
  <si>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</si>
  <si>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</si>
  <si>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</si>
  <si>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</si>
  <si>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</si>
  <si>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</si>
  <si>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</si>
  <si>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</si>
  <si>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</si>
  <si>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</si>
  <si>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</si>
  <si>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</si>
  <si>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</si>
  <si>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</si>
  <si>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</si>
  <si>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</si>
  <si>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</si>
  <si>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</si>
  <si>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</si>
  <si>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</si>
  <si>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</si>
  <si>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</si>
  <si>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</si>
  <si>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</si>
  <si>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</si>
  <si>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</si>
  <si>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</si>
  <si>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</si>
  <si>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</si>
  <si>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</si>
  <si>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</si>
  <si>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</si>
  <si>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</si>
  <si>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</si>
  <si>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</si>
  <si>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</si>
  <si>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</si>
  <si>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</si>
  <si>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</si>
  <si>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</si>
  <si>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</si>
  <si>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</si>
  <si>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</si>
  <si>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</si>
  <si>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</si>
  <si>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</si>
  <si>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</si>
  <si>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</si>
  <si>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</si>
  <si>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</si>
  <si>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</si>
  <si>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</si>
  <si>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</si>
  <si>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</si>
  <si>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</si>
  <si>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</si>
  <si>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</si>
  <si>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</si>
  <si>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</si>
  <si>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</si>
  <si>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</si>
  <si>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</si>
  <si>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</si>
  <si>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</si>
  <si>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</si>
  <si>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</si>
  <si>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</si>
  <si>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</si>
  <si>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</si>
  <si>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</si>
  <si>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</si>
  <si>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</si>
  <si>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</si>
  <si>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</si>
  <si>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</si>
  <si>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</si>
  <si>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</si>
  <si>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</si>
  <si>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</si>
  <si>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</si>
  <si>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</si>
  <si>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</si>
  <si>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</si>
  <si>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</si>
  <si>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</si>
  <si>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</si>
  <si>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</si>
  <si>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</si>
  <si>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</si>
  <si>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</si>
  <si>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</si>
  <si>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</si>
  <si>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</si>
  <si>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</si>
  <si>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</si>
  <si>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</si>
  <si>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</si>
  <si>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</si>
  <si>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</si>
  <si>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</si>
  <si>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</si>
  <si>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</si>
  <si>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</si>
  <si>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</si>
  <si>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</si>
  <si>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</si>
  <si>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</si>
  <si>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</si>
  <si>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</si>
  <si>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</si>
  <si>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</si>
  <si>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</si>
  <si>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</si>
  <si>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</si>
  <si>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</si>
  <si>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</si>
  <si>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</si>
  <si>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</si>
  <si>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</si>
  <si>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</si>
  <si>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</si>
  <si>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</si>
  <si>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</si>
  <si>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</si>
  <si>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</si>
  <si>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</si>
  <si>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</si>
  <si>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</si>
  <si>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</si>
  <si>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</si>
  <si>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</si>
  <si>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</si>
  <si>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</si>
  <si>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</si>
  <si>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</si>
  <si>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</si>
  <si>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</si>
  <si>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</si>
  <si>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</si>
  <si>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</si>
  <si>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</si>
  <si>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</si>
  <si>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</si>
  <si>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</si>
  <si>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</si>
  <si>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</si>
  <si>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</si>
  <si>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</si>
  <si>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</si>
  <si>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</si>
  <si>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</si>
  <si>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</si>
  <si>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</si>
  <si>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</si>
  <si>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</si>
  <si>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</si>
  <si>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</si>
  <si>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</si>
  <si>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</si>
  <si>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</si>
  <si>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</si>
  <si>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</si>
  <si>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</si>
  <si>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</si>
  <si>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</si>
  <si>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</si>
  <si>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</si>
  <si>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</si>
  <si>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</si>
  <si>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</si>
  <si>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</si>
  <si>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</si>
  <si>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</si>
  <si>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</si>
  <si>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</si>
  <si>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</si>
  <si>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</si>
  <si>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</si>
  <si>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</si>
  <si>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</si>
  <si>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</si>
  <si>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</si>
  <si>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</si>
  <si>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</si>
  <si>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</si>
  <si>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</si>
  <si>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</si>
  <si>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</si>
  <si>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</si>
  <si>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</si>
  <si>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</si>
  <si>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</si>
  <si>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</si>
  <si>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</si>
  <si>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</si>
  <si>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</si>
  <si>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</si>
  <si>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</si>
  <si>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</si>
  <si>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</si>
  <si>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</si>
  <si>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</si>
  <si>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</si>
  <si>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</si>
  <si>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</si>
  <si>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</si>
  <si>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</si>
  <si>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</si>
  <si>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</si>
  <si>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</si>
  <si>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</si>
  <si>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</si>
  <si>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</si>
  <si>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</si>
  <si>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</si>
  <si>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</si>
  <si>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</si>
  <si>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</si>
  <si>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</si>
  <si>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</si>
  <si>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</si>
  <si>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</si>
  <si>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</si>
  <si>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</si>
  <si>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</si>
  <si>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</si>
  <si>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</si>
  <si>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</si>
  <si>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</si>
  <si>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</si>
  <si>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</si>
  <si>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</si>
  <si>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</si>
  <si>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</si>
  <si>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</si>
  <si>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</si>
  <si>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</si>
  <si>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</si>
  <si>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</si>
  <si>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</si>
  <si>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</si>
  <si>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</si>
  <si>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</si>
  <si>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</si>
  <si>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</si>
  <si>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</si>
  <si>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</si>
  <si>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</si>
  <si>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</si>
  <si>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</si>
  <si>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</si>
  <si>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</si>
  <si>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</si>
  <si>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</si>
  <si>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</si>
  <si>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</si>
  <si>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</si>
  <si>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</si>
  <si>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</si>
  <si>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</si>
  <si>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</si>
  <si>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</si>
  <si>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</si>
  <si>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</si>
  <si>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</si>
  <si>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</si>
  <si>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</si>
  <si>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</si>
  <si>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</si>
  <si>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</si>
  <si>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</si>
  <si>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</si>
  <si>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</si>
  <si>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</si>
  <si>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</si>
  <si>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</si>
  <si>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</si>
  <si>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</si>
  <si>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</si>
  <si>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</si>
  <si>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</si>
  <si>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</si>
  <si>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</si>
  <si>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</si>
  <si>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</si>
  <si>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</si>
  <si>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</si>
  <si>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</si>
  <si>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</si>
  <si>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</si>
  <si>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</si>
  <si>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</si>
  <si>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</si>
  <si>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</si>
  <si>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</si>
  <si>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</si>
  <si>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</si>
  <si>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</si>
  <si>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</si>
  <si>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</si>
  <si>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</si>
  <si>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</si>
  <si>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</si>
  <si>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</si>
  <si>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</si>
  <si>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</si>
  <si>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</si>
  <si>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</si>
  <si>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</si>
  <si>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</si>
  <si>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</si>
  <si>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</si>
  <si>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</si>
  <si>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</si>
  <si>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</si>
  <si>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</si>
  <si>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</si>
  <si>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</si>
  <si>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</si>
  <si>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</si>
  <si>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</si>
  <si>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</si>
  <si>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</si>
  <si>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</si>
  <si>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</si>
  <si>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</si>
  <si>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</si>
  <si>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</si>
  <si>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</si>
  <si>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</si>
  <si>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</si>
  <si>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</si>
  <si>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</si>
  <si>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</si>
  <si>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</si>
  <si>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</si>
  <si>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</si>
  <si>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</si>
  <si>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</si>
  <si>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</si>
  <si>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</si>
  <si>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</si>
  <si>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</si>
  <si>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</si>
  <si>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</si>
  <si>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</si>
  <si>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</si>
  <si>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</si>
  <si>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</si>
  <si>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</si>
  <si>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</si>
  <si>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</si>
  <si>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</si>
  <si>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</si>
  <si>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</si>
  <si>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</si>
  <si>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</si>
  <si>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</si>
  <si>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</si>
  <si>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</si>
  <si>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</si>
  <si>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</si>
  <si>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</si>
  <si>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</si>
  <si>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</si>
  <si>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</si>
  <si>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</si>
  <si>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</si>
  <si>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</si>
  <si>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</si>
  <si>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</si>
  <si>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</si>
  <si>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</si>
  <si>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</si>
  <si>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</si>
  <si>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</si>
  <si>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</si>
  <si>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</si>
  <si>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</si>
  <si>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</si>
  <si>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</si>
  <si>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</si>
  <si>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</si>
  <si>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</si>
  <si>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</si>
  <si>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</si>
  <si>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</si>
  <si>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</si>
  <si>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</si>
  <si>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</si>
  <si>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</si>
  <si>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</si>
  <si>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</si>
  <si>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</si>
  <si>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</si>
  <si>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</si>
  <si>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</si>
  <si>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</si>
  <si>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</si>
  <si>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</si>
  <si>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</si>
  <si>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</si>
  <si>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</si>
  <si>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</si>
  <si>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</si>
  <si>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</si>
  <si>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</si>
  <si>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</si>
  <si>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</si>
  <si>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</si>
  <si>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</si>
  <si>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</si>
  <si>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</si>
  <si>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</si>
  <si>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</si>
  <si>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</si>
  <si>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</si>
  <si>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</si>
  <si>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</si>
  <si>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</si>
  <si>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</si>
  <si>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</si>
  <si>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</si>
  <si>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</si>
  <si>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</si>
  <si>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</si>
  <si>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</si>
  <si>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</si>
  <si>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</si>
  <si>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</si>
  <si>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</si>
  <si>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</si>
  <si>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</si>
  <si>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</si>
  <si>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</si>
  <si>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</si>
  <si>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</si>
  <si>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</si>
  <si>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</si>
  <si>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</si>
  <si>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</si>
  <si>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</si>
  <si>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</si>
  <si>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</si>
  <si>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</si>
  <si>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</si>
  <si>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</si>
  <si>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</si>
  <si>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</si>
  <si>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</si>
  <si>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</si>
  <si>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</si>
  <si>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</si>
  <si>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</si>
  <si>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</si>
  <si>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</si>
  <si>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</si>
  <si>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</si>
  <si>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</si>
  <si>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</si>
  <si>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</si>
  <si>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</si>
  <si>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</si>
  <si>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</si>
  <si>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</si>
  <si>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</si>
  <si>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</si>
  <si>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</si>
  <si>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</si>
  <si>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</si>
  <si>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</si>
  <si>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</si>
  <si>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</si>
  <si>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</si>
  <si>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</si>
  <si>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</si>
  <si>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</si>
  <si>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</si>
  <si>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</si>
  <si>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</si>
  <si>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</si>
  <si>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</si>
  <si>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</si>
  <si>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</si>
  <si>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</si>
  <si>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</si>
  <si>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</si>
  <si>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</si>
  <si>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</si>
  <si>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</si>
  <si>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</si>
  <si>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</si>
  <si>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</si>
  <si>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</si>
  <si>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</si>
  <si>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</si>
  <si>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</si>
  <si>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</si>
  <si>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</si>
  <si>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</si>
  <si>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</si>
  <si>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</si>
  <si>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</si>
  <si>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</si>
  <si>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</si>
  <si>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</si>
  <si>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</si>
  <si>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</si>
  <si>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</si>
  <si>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</si>
  <si>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</si>
  <si>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</si>
  <si>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</si>
  <si>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</si>
  <si>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</si>
  <si>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</si>
  <si>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</si>
  <si>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</si>
  <si>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</si>
  <si>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</si>
  <si>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</si>
  <si>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</si>
  <si>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</si>
  <si>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</si>
  <si>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</si>
  <si>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</si>
  <si>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</si>
  <si>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</si>
  <si>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</si>
  <si>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</si>
  <si>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</si>
  <si>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</si>
  <si>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</si>
  <si>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</si>
  <si>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</si>
  <si>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</si>
  <si>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</si>
  <si>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</si>
  <si>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</si>
  <si>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</si>
  <si>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</si>
  <si>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</si>
  <si>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</si>
  <si>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</si>
  <si>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</si>
  <si>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</si>
  <si>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</si>
  <si>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</si>
  <si>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</si>
  <si>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</si>
  <si>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</si>
  <si>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</si>
  <si>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</si>
  <si>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</si>
  <si>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</si>
  <si>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</si>
  <si>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</si>
  <si>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</si>
  <si>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</si>
  <si>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</si>
  <si>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</si>
  <si>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</si>
  <si>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</si>
  <si>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</si>
  <si>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</si>
  <si>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</si>
  <si>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</si>
  <si>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</si>
  <si>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</si>
  <si>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</si>
  <si>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</si>
  <si>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</si>
  <si>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</si>
  <si>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</si>
  <si>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</si>
  <si>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</si>
  <si>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</si>
  <si>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</si>
  <si>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</si>
  <si>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</si>
  <si>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</si>
  <si>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</si>
  <si>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</si>
  <si>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</si>
  <si>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</si>
  <si>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</si>
  <si>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</si>
  <si>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</si>
  <si>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</si>
  <si>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</si>
  <si>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</si>
  <si>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</si>
  <si>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</si>
  <si>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</si>
  <si>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</si>
  <si>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</si>
  <si>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</si>
  <si>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</si>
  <si>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</si>
  <si>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</si>
  <si>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</si>
  <si>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</si>
  <si>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</si>
  <si>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</si>
  <si>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</si>
  <si>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</si>
  <si>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</si>
  <si>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</si>
  <si>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</si>
  <si>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</si>
  <si>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</si>
  <si>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</si>
  <si>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</si>
  <si>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</si>
  <si>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</si>
  <si>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</si>
  <si>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</si>
  <si>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</si>
  <si>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</si>
  <si>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</si>
  <si>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</si>
  <si>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</si>
  <si>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</si>
  <si>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</si>
  <si>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</si>
  <si>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</si>
  <si>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</si>
  <si>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</si>
  <si>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</si>
  <si>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</si>
  <si>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</si>
  <si>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</si>
  <si>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</si>
  <si>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</si>
  <si>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</si>
  <si>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</si>
  <si>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</si>
  <si>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</si>
  <si>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</si>
  <si>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</si>
  <si>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</si>
  <si>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</si>
  <si>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</si>
  <si>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</si>
  <si>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</si>
  <si>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</si>
  <si>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</si>
  <si>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</si>
  <si>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</si>
  <si>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</si>
  <si>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</si>
  <si>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</si>
  <si>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</si>
  <si>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</si>
  <si>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</si>
  <si>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</si>
  <si>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</si>
  <si>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</si>
  <si>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</si>
  <si>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</si>
  <si>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</si>
  <si>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</si>
  <si>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</si>
  <si>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</si>
  <si>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</si>
  <si>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</si>
  <si>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</si>
  <si>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</si>
  <si>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</si>
  <si>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</si>
  <si>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</si>
  <si>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</si>
  <si>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</si>
  <si>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</si>
  <si>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</si>
  <si>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</si>
  <si>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</si>
  <si>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</si>
  <si>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</si>
  <si>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</si>
  <si>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</si>
  <si>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</si>
  <si>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</si>
  <si>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</si>
  <si>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</si>
  <si>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</si>
  <si>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</si>
  <si>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</si>
  <si>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</si>
  <si>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</si>
  <si>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</si>
  <si>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</si>
  <si>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</si>
  <si>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</si>
  <si>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</si>
  <si>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</si>
  <si>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</si>
  <si>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</si>
  <si>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</si>
  <si>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</si>
  <si>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</si>
  <si>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</si>
  <si>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</si>
  <si>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</si>
  <si>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</si>
  <si>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</si>
  <si>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</si>
  <si>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</si>
  <si>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</si>
  <si>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</si>
  <si>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</si>
  <si>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</si>
  <si>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</si>
  <si>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</si>
  <si>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</si>
  <si>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</si>
  <si>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</si>
  <si>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</si>
  <si>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</si>
  <si>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</si>
  <si>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</si>
  <si>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</si>
  <si>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</si>
  <si>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</si>
  <si>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</si>
  <si>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</si>
  <si>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</si>
  <si>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</si>
  <si>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</si>
  <si>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</si>
  <si>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</si>
  <si>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</si>
  <si>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</si>
  <si>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</si>
  <si>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</si>
  <si>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</si>
  <si>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</si>
  <si>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</si>
  <si>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</si>
  <si>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</si>
  <si>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</si>
  <si>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</si>
  <si>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</si>
  <si>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</si>
  <si>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</si>
  <si>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</si>
  <si>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</si>
  <si>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</si>
  <si>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</si>
  <si>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</si>
  <si>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</si>
  <si>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</si>
  <si>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</si>
  <si>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</si>
  <si>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</si>
  <si>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</si>
  <si>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</si>
  <si>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</si>
  <si>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</si>
  <si>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</si>
  <si>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</si>
  <si>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</si>
  <si>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</si>
  <si>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</si>
  <si>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</si>
  <si>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</si>
  <si>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</si>
  <si>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</si>
  <si>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</si>
  <si>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</si>
  <si>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</si>
  <si>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</si>
  <si>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</si>
  <si>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</si>
  <si>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</si>
  <si>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</si>
  <si>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</si>
  <si>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</si>
  <si>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</si>
  <si>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</si>
  <si>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</si>
  <si>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</si>
  <si>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</si>
  <si>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</si>
  <si>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</si>
  <si>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</si>
  <si>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</si>
  <si>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</si>
  <si>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</si>
  <si>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</si>
  <si>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</si>
  <si>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</si>
  <si>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</si>
  <si>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</si>
  <si>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</si>
  <si>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</si>
  <si>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</si>
  <si>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</si>
  <si>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</si>
  <si>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</si>
  <si>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</si>
  <si>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</si>
  <si>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</si>
  <si>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</si>
  <si>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</si>
  <si>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</si>
  <si>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</si>
  <si>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</si>
  <si>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</si>
  <si>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</si>
  <si>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</si>
  <si>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</si>
  <si>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</si>
  <si>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</si>
  <si>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</si>
  <si>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</si>
  <si>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</si>
  <si>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</si>
  <si>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</si>
  <si>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</si>
  <si>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</si>
  <si>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</si>
  <si>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</si>
  <si>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</si>
  <si>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</si>
  <si>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</si>
  <si>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</si>
  <si>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</si>
  <si>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</si>
  <si>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</si>
  <si>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</si>
  <si>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</si>
  <si>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</si>
  <si>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</si>
  <si>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</si>
  <si>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</si>
  <si>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</si>
  <si>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</si>
  <si>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</si>
  <si>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</si>
  <si>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</si>
  <si>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</si>
  <si>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</si>
  <si>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</si>
  <si>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</si>
  <si>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</si>
  <si>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</si>
  <si>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</si>
  <si>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</si>
  <si>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</si>
  <si>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</si>
  <si>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</si>
  <si>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</si>
  <si>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</si>
  <si>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</si>
  <si>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</si>
  <si>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</si>
  <si>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</si>
  <si>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</si>
  <si>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</si>
  <si>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</si>
  <si>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</si>
  <si>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</si>
  <si>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</si>
  <si>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</si>
  <si>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</si>
  <si>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</si>
  <si>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</si>
  <si>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</si>
  <si>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</si>
  <si>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</si>
  <si>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</si>
  <si>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</si>
  <si>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</si>
  <si>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</si>
  <si>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</si>
  <si>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</si>
  <si>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</si>
  <si>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</si>
  <si>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</si>
  <si>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</si>
  <si>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</si>
  <si>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</si>
  <si>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</si>
  <si>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</si>
  <si>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</si>
  <si>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</si>
  <si>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</si>
  <si>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</si>
  <si>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</si>
  <si>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</si>
  <si>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</si>
  <si>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</si>
  <si>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</si>
  <si>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</si>
  <si>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</si>
  <si>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</si>
  <si>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</si>
  <si>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</si>
  <si>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</si>
  <si>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</si>
  <si>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</si>
  <si>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</si>
  <si>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</si>
  <si>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</si>
  <si>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</si>
  <si>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</si>
  <si>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</si>
  <si>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</si>
  <si>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</si>
  <si>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</si>
  <si>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</si>
  <si>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</si>
  <si>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</si>
  <si>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</si>
  <si>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</si>
  <si>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</si>
  <si>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</si>
  <si>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</si>
  <si>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</si>
  <si>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</si>
  <si>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</si>
  <si>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</si>
  <si>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</si>
  <si>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</si>
  <si>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</si>
  <si>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</si>
  <si>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</si>
  <si>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</si>
  <si>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</si>
  <si>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</si>
  <si>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</si>
  <si>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</si>
  <si>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</si>
  <si>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</si>
  <si>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</si>
  <si>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</si>
  <si>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</si>
  <si>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</si>
  <si>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</si>
  <si>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</si>
  <si>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</si>
  <si>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</si>
  <si>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</si>
  <si>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</si>
  <si>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</si>
  <si>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</si>
  <si>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</si>
  <si>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</si>
  <si>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</si>
  <si>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</si>
  <si>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</si>
  <si>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</si>
  <si>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</si>
  <si>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</si>
  <si>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</si>
  <si>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</si>
  <si>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</si>
  <si>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</si>
  <si>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</si>
  <si>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</si>
  <si>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</si>
  <si>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</si>
  <si>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</si>
  <si>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</si>
  <si>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</si>
  <si>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</si>
  <si>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</si>
  <si>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</si>
  <si>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</si>
  <si>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</si>
  <si>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</si>
  <si>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</si>
  <si>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</si>
  <si>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</si>
  <si>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</si>
  <si>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</si>
  <si>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</si>
  <si>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</si>
  <si>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</si>
  <si>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</si>
  <si>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</si>
  <si>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</si>
  <si>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</si>
  <si>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</si>
  <si>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</si>
  <si>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</si>
  <si>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</si>
  <si>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</si>
  <si>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</si>
  <si>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</si>
  <si>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</si>
  <si>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</si>
  <si>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</si>
  <si>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</si>
  <si>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</si>
  <si>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</si>
  <si>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</si>
  <si>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</si>
  <si>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</si>
  <si>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</si>
  <si>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</si>
  <si>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</si>
  <si>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</si>
  <si>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</si>
  <si>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</si>
  <si>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</si>
  <si>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</si>
  <si>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</si>
  <si>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</si>
  <si>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</si>
  <si>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</si>
  <si>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</si>
  <si>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</si>
  <si>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</si>
  <si>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</si>
  <si>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</si>
  <si>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</si>
  <si>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</si>
  <si>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</si>
  <si>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</si>
  <si>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</si>
  <si>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</si>
  <si>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</si>
  <si>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</si>
  <si>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</si>
  <si>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</si>
  <si>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</si>
  <si>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</si>
  <si>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</si>
  <si>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</si>
  <si>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</si>
  <si>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</si>
  <si>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</si>
  <si>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</si>
  <si>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</si>
  <si>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</si>
  <si>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</si>
  <si>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</si>
  <si>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</si>
  <si>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</si>
  <si>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</si>
  <si>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</si>
  <si>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</si>
  <si>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</si>
  <si>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</si>
  <si>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</si>
  <si>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</si>
  <si>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</si>
  <si>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</si>
  <si>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</si>
  <si>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</si>
  <si>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</si>
  <si>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</si>
  <si>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</si>
  <si>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</si>
  <si>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</si>
  <si>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</si>
  <si>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</si>
  <si>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</si>
  <si>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</si>
  <si>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</si>
  <si>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</si>
  <si>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</si>
  <si>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</si>
  <si>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</si>
  <si>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</si>
  <si>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</si>
  <si>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</si>
  <si>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</si>
  <si>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</si>
  <si>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</si>
  <si>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</si>
  <si>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</si>
  <si>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</si>
  <si>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</si>
  <si>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</si>
  <si>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</si>
  <si>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</si>
  <si>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</si>
  <si>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</si>
  <si>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</si>
  <si>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</si>
  <si>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</si>
  <si>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</si>
  <si>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</si>
  <si>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</si>
  <si>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</si>
  <si>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</si>
  <si>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</si>
  <si>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</si>
  <si>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</si>
  <si>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</si>
  <si>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</si>
  <si>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</si>
  <si>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</si>
  <si>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</si>
  <si>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</si>
  <si>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</si>
  <si>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</si>
  <si>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</si>
  <si>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</si>
  <si>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</si>
  <si>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</si>
  <si>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</si>
  <si>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</si>
  <si>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</si>
  <si>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</si>
  <si>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</si>
  <si>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</si>
  <si>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</si>
  <si>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</si>
  <si>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</si>
  <si>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</si>
  <si>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</si>
  <si>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</si>
  <si>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</si>
  <si>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</si>
  <si>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</si>
  <si>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</si>
  <si>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</si>
  <si>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</si>
  <si>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</si>
  <si>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</si>
  <si>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</si>
  <si>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</si>
  <si>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</si>
  <si>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</si>
  <si>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</si>
  <si>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</si>
  <si>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</si>
  <si>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</si>
  <si>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</si>
  <si>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</si>
  <si>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</si>
  <si>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</si>
  <si>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</si>
  <si>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</si>
  <si>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</si>
  <si>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</si>
  <si>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</si>
  <si>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</si>
  <si>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</si>
  <si>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</si>
  <si>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</si>
  <si>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</si>
  <si>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</si>
  <si>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</si>
  <si>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</si>
  <si>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</si>
  <si>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</si>
  <si>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</si>
  <si>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</si>
  <si>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</si>
  <si>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</si>
  <si>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</si>
  <si>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</si>
  <si>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</si>
  <si>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</si>
  <si>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</si>
  <si>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</si>
  <si>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</si>
  <si>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</si>
  <si>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</si>
  <si>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</si>
  <si>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</si>
  <si>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</si>
  <si>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</si>
  <si>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</si>
  <si>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</si>
  <si>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</si>
  <si>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</si>
  <si>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</si>
  <si>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</si>
  <si>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</si>
  <si>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</si>
  <si>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</si>
  <si>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</si>
  <si>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</si>
  <si>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</si>
  <si>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</si>
  <si>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</si>
  <si>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</si>
  <si>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</si>
  <si>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</si>
  <si>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</si>
  <si>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</si>
  <si>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</si>
  <si>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</si>
  <si>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</si>
  <si>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</si>
  <si>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</si>
  <si>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</si>
  <si>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</si>
  <si>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</si>
  <si>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</si>
  <si>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</si>
  <si>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</si>
  <si>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</si>
  <si>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</si>
  <si>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</si>
  <si>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</si>
  <si>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</si>
  <si>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</si>
  <si>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</si>
  <si>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</si>
  <si>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</si>
  <si>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</si>
  <si>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</si>
  <si>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</si>
  <si>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</si>
  <si>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</si>
  <si>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</si>
  <si>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</si>
  <si>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</si>
  <si>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</si>
  <si>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</si>
  <si>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</si>
  <si>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</si>
  <si>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</si>
  <si>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</si>
  <si>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</si>
  <si>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</si>
  <si>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</si>
  <si>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</si>
  <si>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</si>
  <si>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</si>
  <si>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</si>
  <si>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</si>
  <si>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</si>
  <si>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</si>
  <si>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</si>
  <si>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</si>
  <si>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</si>
  <si>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</si>
  <si>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</si>
  <si>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</si>
  <si>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</si>
  <si>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</si>
  <si>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</si>
  <si>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</si>
  <si>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</si>
  <si>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</si>
  <si>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</si>
  <si>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</si>
  <si>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</si>
  <si>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</si>
  <si>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</si>
  <si>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</si>
  <si>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</si>
  <si>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</si>
  <si>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</si>
  <si>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</si>
  <si>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</si>
  <si>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</si>
  <si>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</si>
  <si>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</si>
  <si>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</si>
  <si>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</si>
  <si>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</si>
  <si>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</si>
  <si>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</si>
  <si>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</si>
  <si>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</si>
  <si>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</si>
  <si>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</si>
  <si>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</si>
  <si>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</si>
  <si>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</si>
  <si>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</si>
  <si>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</si>
  <si>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</si>
  <si>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</si>
  <si>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</si>
  <si>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</si>
  <si>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</si>
  <si>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</si>
  <si>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</si>
  <si>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</si>
  <si>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</si>
  <si>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</si>
  <si>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</si>
  <si>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</si>
  <si>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</si>
  <si>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</si>
  <si>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</si>
  <si>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</si>
  <si>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</si>
  <si>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</si>
  <si>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</si>
  <si>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</si>
  <si>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</si>
  <si>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</si>
  <si>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</si>
  <si>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</si>
  <si>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</si>
  <si>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</si>
  <si>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</si>
  <si>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</si>
  <si>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</si>
  <si>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</si>
  <si>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</si>
  <si>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</si>
  <si>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</si>
  <si>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</si>
  <si>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</si>
  <si>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</si>
  <si>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</si>
  <si>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</si>
  <si>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</si>
  <si>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</si>
  <si>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</si>
  <si>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</si>
  <si>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</si>
  <si>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</si>
  <si>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</si>
  <si>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</si>
  <si>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</si>
  <si>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</si>
  <si>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</si>
  <si>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</si>
  <si>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</si>
  <si>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</si>
  <si>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</si>
  <si>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</si>
  <si>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</si>
  <si>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</si>
  <si>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</si>
  <si>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</si>
  <si>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</si>
  <si>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</si>
  <si>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</si>
  <si>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</si>
  <si>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</si>
  <si>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</si>
  <si>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</si>
  <si>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</si>
  <si>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</si>
  <si>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</si>
  <si>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</si>
  <si>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</si>
  <si>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</si>
  <si>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</si>
  <si>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</si>
  <si>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</si>
  <si>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</si>
  <si>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</si>
  <si>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</si>
  <si>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</si>
  <si>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</si>
  <si>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</si>
  <si>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</si>
  <si>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</si>
  <si>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</si>
  <si>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</si>
  <si>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</si>
  <si>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</si>
  <si>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</si>
  <si>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</si>
  <si>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</si>
  <si>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</si>
  <si>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</si>
  <si>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</si>
  <si>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</si>
  <si>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</si>
  <si>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</si>
  <si>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</si>
  <si>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</si>
  <si>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</si>
  <si>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</si>
  <si>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</si>
  <si>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</si>
  <si>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</si>
  <si>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</si>
  <si>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</si>
  <si>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</si>
  <si>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</si>
  <si>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</si>
  <si>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</si>
  <si>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</si>
  <si>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</si>
  <si>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</si>
  <si>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</si>
  <si>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</si>
  <si>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</si>
  <si>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</si>
  <si>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</si>
  <si>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</si>
  <si>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</si>
  <si>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</si>
  <si>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</si>
  <si>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</si>
  <si>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</si>
  <si>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</si>
  <si>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</si>
  <si>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</si>
  <si>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</si>
  <si>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</si>
  <si>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</si>
  <si>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</si>
  <si>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</si>
  <si>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</si>
  <si>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</si>
  <si>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</si>
  <si>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</si>
  <si>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</si>
  <si>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</si>
  <si>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</si>
  <si>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</si>
  <si>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</si>
  <si>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</si>
  <si>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</si>
  <si>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</si>
  <si>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</si>
  <si>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</si>
  <si>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</si>
  <si>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</si>
  <si>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</si>
  <si>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</si>
  <si>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</si>
  <si>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</si>
  <si>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</si>
  <si>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</si>
  <si>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</si>
  <si>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</si>
  <si>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</si>
  <si>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</si>
  <si>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</si>
  <si>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</si>
  <si>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</si>
  <si>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</si>
  <si>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</si>
  <si>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</si>
  <si>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</si>
  <si>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</si>
  <si>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</si>
  <si>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</si>
  <si>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</si>
  <si>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</si>
  <si>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</si>
  <si>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</si>
  <si>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</si>
  <si>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</si>
  <si>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</si>
  <si>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</si>
  <si>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</si>
  <si>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</si>
  <si>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</si>
  <si>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</si>
  <si>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</si>
  <si>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</si>
  <si>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</si>
  <si>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</si>
  <si>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</si>
  <si>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</si>
  <si>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</si>
  <si>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</si>
  <si>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</si>
  <si>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</si>
  <si>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</si>
  <si>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</si>
  <si>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</si>
  <si>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</si>
  <si>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</si>
  <si>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</si>
  <si>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</si>
  <si>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</si>
  <si>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</si>
  <si>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</si>
  <si>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</si>
  <si>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</si>
  <si>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</si>
  <si>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</si>
  <si>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</si>
  <si>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</si>
  <si>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</si>
  <si>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</si>
  <si>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</si>
  <si>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</si>
  <si>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</si>
  <si>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</si>
  <si>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</si>
  <si>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</si>
  <si>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</si>
  <si>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</si>
  <si>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</si>
  <si>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</si>
  <si>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</si>
  <si>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</si>
  <si>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</si>
  <si>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</si>
  <si>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</si>
  <si>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</si>
  <si>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</si>
  <si>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</si>
  <si>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</si>
  <si>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</si>
  <si>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</si>
  <si>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</si>
  <si>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</si>
  <si>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</si>
  <si>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</si>
  <si>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</si>
  <si>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</si>
  <si>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</si>
  <si>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</si>
  <si>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</si>
  <si>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</si>
  <si>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</si>
  <si>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</si>
  <si>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</si>
  <si>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</si>
  <si>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</si>
  <si>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</si>
  <si>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</si>
  <si>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</si>
  <si>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</si>
  <si>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</si>
  <si>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</si>
  <si>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</si>
  <si>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</si>
  <si>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</si>
  <si>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</si>
  <si>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</si>
  <si>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</si>
  <si>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</si>
  <si>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</si>
  <si>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</si>
  <si>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</si>
  <si>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</si>
  <si>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</si>
  <si>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</si>
  <si>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</si>
  <si>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</si>
  <si>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</si>
  <si>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</si>
  <si>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</si>
  <si>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</si>
  <si>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</si>
  <si>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</si>
  <si>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</si>
  <si>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</si>
  <si>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</si>
  <si>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</si>
  <si>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</si>
  <si>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</si>
  <si>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</si>
  <si>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</si>
  <si>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</si>
  <si>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</si>
  <si>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</si>
  <si>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</si>
  <si>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</si>
  <si>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</si>
  <si>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</si>
  <si>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</si>
  <si>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</si>
  <si>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</si>
  <si>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</si>
  <si>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</si>
  <si>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</si>
  <si>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</si>
  <si>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</si>
  <si>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</si>
  <si>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</si>
  <si>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</si>
  <si>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</si>
  <si>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</si>
  <si>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</si>
  <si>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</si>
  <si>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</si>
  <si>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</si>
  <si>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</si>
  <si>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</si>
  <si>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</si>
  <si>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</si>
  <si>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</si>
  <si>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</si>
  <si>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</si>
  <si>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</si>
  <si>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</si>
  <si>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</si>
  <si>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</si>
  <si>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</si>
  <si>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</si>
  <si>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</si>
  <si>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</si>
  <si>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</si>
  <si>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</si>
  <si>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</si>
  <si>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</si>
  <si>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</si>
  <si>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</si>
  <si>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</si>
  <si>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</si>
  <si>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</si>
  <si>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</si>
  <si>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</si>
  <si>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</si>
  <si>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</si>
  <si>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</si>
  <si>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</si>
  <si>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</si>
  <si>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</si>
  <si>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</si>
  <si>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</si>
  <si>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</si>
  <si>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</si>
  <si>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</si>
  <si>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</si>
  <si>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</si>
  <si>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</si>
  <si>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</si>
  <si>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</si>
  <si>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</si>
  <si>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</si>
  <si>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</si>
  <si>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</si>
  <si>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</si>
  <si>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</si>
  <si>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</si>
  <si>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</si>
  <si>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</si>
  <si>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</si>
  <si>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</si>
  <si>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</si>
  <si>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</si>
  <si>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</si>
  <si>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</si>
  <si>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</si>
  <si>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</si>
  <si>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</si>
  <si>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</si>
  <si>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</si>
  <si>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</si>
  <si>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</si>
  <si>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</si>
  <si>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</si>
  <si>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</si>
  <si>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</si>
  <si>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</si>
  <si>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</si>
  <si>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</si>
  <si>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</si>
  <si>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</si>
  <si>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</si>
  <si>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</si>
  <si>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</si>
  <si>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</si>
  <si>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</si>
  <si>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</si>
  <si>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</si>
  <si>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</si>
  <si>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</si>
  <si>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</si>
  <si>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</si>
  <si>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</si>
  <si>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</si>
  <si>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</si>
  <si>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</si>
  <si>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</si>
  <si>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</si>
  <si>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</si>
  <si>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</si>
  <si>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</si>
  <si>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</si>
  <si>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</si>
  <si>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</si>
  <si>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</si>
  <si>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</si>
  <si>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</si>
  <si>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</si>
  <si>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</si>
  <si>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</si>
  <si>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</si>
  <si>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</si>
  <si>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</si>
  <si>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</si>
  <si>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</si>
  <si>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</si>
  <si>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</si>
  <si>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</si>
  <si>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</si>
  <si>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</si>
  <si>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</si>
  <si>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</si>
  <si>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</si>
  <si>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</si>
  <si>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</si>
  <si>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</si>
  <si>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</si>
  <si>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</si>
  <si>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</si>
  <si>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</si>
  <si>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</si>
  <si>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</si>
  <si>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</si>
  <si>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</si>
  <si>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</si>
  <si>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</si>
  <si>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</si>
  <si>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</si>
  <si>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</si>
  <si>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</si>
  <si>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</si>
  <si>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</si>
  <si>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</si>
  <si>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</si>
  <si>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</si>
  <si>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</si>
  <si>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</si>
  <si>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</si>
  <si>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</si>
  <si>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</si>
  <si>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</si>
  <si>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</si>
  <si>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</si>
  <si>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</si>
  <si>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</si>
  <si>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</si>
  <si>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</si>
  <si>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</si>
  <si>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</si>
  <si>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</si>
  <si>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</si>
  <si>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</si>
  <si>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</si>
  <si>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</si>
  <si>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</si>
  <si>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</si>
  <si>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</si>
  <si>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</si>
  <si>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</si>
  <si>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</si>
  <si>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</si>
  <si>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</si>
  <si>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</si>
  <si>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</si>
  <si>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</si>
  <si>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</si>
  <si>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</si>
  <si>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</si>
  <si>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</si>
  <si>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</si>
  <si>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</si>
  <si>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</si>
  <si>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</si>
  <si>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</si>
  <si>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</si>
  <si>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</si>
  <si>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</si>
  <si>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</si>
  <si>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</si>
  <si>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</si>
  <si>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</si>
  <si>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</si>
  <si>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</si>
  <si>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</si>
  <si>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</si>
  <si>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</si>
  <si>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</si>
  <si>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</si>
  <si>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</si>
  <si>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</si>
  <si>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</si>
  <si>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</si>
  <si>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</si>
  <si>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</si>
  <si>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</si>
  <si>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</si>
  <si>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</si>
  <si>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</si>
  <si>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</si>
  <si>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</si>
  <si>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</si>
  <si>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</si>
  <si>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</si>
  <si>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</si>
  <si>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</si>
  <si>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</si>
  <si>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</si>
  <si>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</si>
  <si>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</si>
  <si>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</si>
  <si>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</si>
  <si>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</si>
  <si>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</si>
  <si>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</si>
  <si>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</si>
  <si>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</si>
  <si>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</si>
  <si>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</si>
  <si>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</si>
  <si>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</si>
  <si>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</si>
  <si>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</si>
  <si>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</si>
  <si>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</si>
  <si>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</si>
  <si>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</si>
  <si>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</si>
  <si>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</si>
  <si>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</si>
  <si>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</si>
  <si>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</si>
  <si>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</si>
  <si>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</si>
  <si>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</si>
  <si>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</si>
  <si>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</si>
  <si>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</si>
  <si>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</si>
  <si>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</si>
  <si>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</si>
  <si>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</si>
  <si>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</si>
  <si>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</si>
  <si>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</si>
  <si>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</si>
  <si>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</si>
  <si>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</si>
  <si>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</si>
  <si>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</si>
  <si>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</si>
  <si>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</si>
  <si>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</si>
  <si>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</si>
  <si>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</si>
  <si>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</si>
  <si>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</si>
  <si>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</si>
  <si>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</si>
  <si>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</si>
  <si>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</si>
  <si>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</si>
  <si>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</si>
  <si>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</si>
  <si>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</si>
  <si>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</si>
  <si>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</si>
  <si>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</si>
  <si>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</si>
  <si>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</si>
  <si>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</si>
  <si>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</si>
  <si>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</si>
  <si>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</si>
  <si>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</si>
  <si>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</si>
  <si>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</si>
  <si>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</si>
  <si>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</si>
  <si>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</si>
  <si>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</si>
  <si>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</si>
  <si>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</si>
  <si>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</si>
  <si>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</si>
  <si>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</si>
  <si>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</si>
  <si>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</si>
  <si>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</si>
  <si>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</si>
  <si>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</si>
  <si>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</si>
  <si>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</si>
  <si>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</si>
  <si>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</si>
  <si>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</si>
  <si>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</si>
  <si>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</si>
  <si>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</si>
  <si>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</si>
  <si>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</si>
  <si>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</si>
  <si>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</si>
  <si>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</si>
  <si>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</si>
  <si>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</si>
  <si>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</si>
  <si>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</si>
  <si>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</si>
  <si>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</si>
  <si>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</si>
  <si>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</si>
  <si>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</si>
  <si>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</si>
  <si>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</si>
  <si>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</si>
  <si>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</si>
  <si>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</si>
  <si>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</si>
  <si>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</si>
  <si>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</si>
  <si>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</si>
  <si>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</si>
  <si>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</si>
  <si>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</si>
  <si>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</si>
  <si>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</si>
  <si>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</si>
  <si>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</si>
  <si>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</si>
  <si>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</si>
  <si>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</si>
  <si>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</si>
  <si>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</si>
  <si>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</si>
  <si>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</si>
  <si>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</si>
  <si>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</si>
  <si>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</si>
  <si>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</si>
  <si>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</si>
  <si>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</si>
  <si>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</si>
  <si>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</si>
  <si>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</si>
  <si>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</si>
  <si>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</si>
  <si>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</si>
  <si>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</si>
  <si>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</si>
  <si>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</si>
  <si>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</si>
  <si>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</si>
  <si>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</si>
  <si>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</si>
  <si>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</si>
  <si>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</si>
  <si>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</si>
  <si>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</si>
  <si>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</si>
  <si>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</si>
  <si>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</si>
  <si>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</si>
  <si>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</si>
  <si>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</si>
  <si>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</si>
  <si>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</si>
  <si>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</si>
  <si>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</si>
  <si>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</si>
  <si>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</si>
  <si>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</si>
  <si>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</si>
  <si>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</si>
  <si>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</si>
  <si>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</si>
  <si>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</si>
  <si>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</si>
  <si>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</si>
  <si>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</si>
  <si>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</si>
  <si>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</si>
  <si>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</si>
  <si>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</si>
  <si>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</si>
  <si>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</si>
  <si>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</si>
  <si>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</si>
  <si>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</si>
  <si>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</si>
  <si>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</si>
  <si>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</si>
  <si>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</si>
  <si>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</si>
  <si>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</si>
  <si>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</si>
  <si>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</si>
  <si>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</si>
  <si>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</si>
  <si>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</si>
  <si>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</si>
  <si>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</si>
  <si>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</si>
  <si>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</si>
  <si>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</si>
  <si>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</si>
  <si>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</si>
  <si>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</si>
  <si>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</si>
  <si>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</si>
  <si>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</si>
  <si>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</si>
  <si>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</si>
  <si>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</si>
  <si>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</si>
  <si>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</si>
  <si>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</si>
  <si>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</si>
  <si>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</si>
  <si>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</si>
  <si>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</si>
  <si>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</si>
  <si>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</si>
  <si>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</si>
  <si>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</si>
  <si>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</si>
  <si>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</si>
  <si>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</si>
  <si>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</si>
  <si>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</si>
  <si>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</si>
  <si>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</si>
  <si>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</si>
  <si>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</si>
  <si>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</si>
  <si>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</si>
  <si>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</si>
  <si>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</si>
  <si>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</si>
  <si>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</si>
  <si>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</si>
  <si>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</si>
  <si>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</si>
  <si>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</si>
  <si>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</si>
  <si>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</si>
  <si>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</si>
  <si>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</si>
  <si>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</si>
  <si>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</si>
  <si>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</si>
  <si>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</si>
  <si>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</si>
  <si>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</si>
  <si>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</si>
  <si>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</si>
  <si>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</si>
  <si>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</si>
  <si>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</si>
  <si>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</si>
  <si>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</si>
  <si>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</si>
  <si>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</si>
  <si>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</si>
  <si>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</si>
  <si>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</si>
  <si>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</si>
  <si>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</si>
  <si>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</si>
  <si>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</si>
  <si>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</si>
  <si>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</si>
  <si>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</si>
  <si>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</si>
  <si>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</si>
  <si>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</si>
  <si>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</si>
  <si>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</si>
  <si>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</si>
  <si>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</si>
  <si>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</si>
  <si>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</si>
  <si>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</si>
  <si>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</si>
  <si>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</si>
  <si>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</si>
  <si>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</si>
  <si>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</si>
  <si>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</si>
  <si>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</si>
  <si>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</si>
  <si>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</si>
  <si>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</si>
  <si>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</si>
  <si>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</si>
  <si>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</si>
  <si>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</si>
  <si>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</si>
  <si>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</si>
  <si>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</si>
  <si>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</si>
  <si>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</si>
  <si>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</si>
  <si>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</si>
  <si>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</si>
  <si>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</si>
  <si>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</si>
  <si>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</si>
  <si>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</si>
  <si>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</si>
  <si>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</si>
  <si>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</si>
  <si>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</si>
  <si>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</si>
  <si>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</si>
  <si>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</si>
  <si>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</si>
  <si>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</si>
  <si>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</si>
  <si>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</si>
  <si>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</si>
  <si>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</si>
  <si>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</si>
  <si>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</si>
  <si>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</si>
  <si>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</si>
  <si>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</si>
  <si>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</si>
  <si>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</si>
  <si>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</si>
  <si>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</si>
  <si>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</si>
  <si>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</si>
  <si>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</si>
  <si>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</si>
  <si>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</si>
  <si>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</si>
  <si>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</si>
  <si>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</si>
  <si>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</si>
  <si>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</si>
  <si>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</si>
  <si>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</si>
  <si>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</si>
  <si>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</si>
  <si>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</si>
  <si>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</si>
  <si>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</si>
  <si>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</si>
  <si>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</si>
  <si>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</si>
  <si>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</si>
  <si>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</si>
  <si>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</si>
  <si>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</si>
  <si>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</si>
  <si>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</si>
  <si>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</si>
  <si>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</si>
  <si>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</si>
  <si>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</si>
  <si>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</si>
  <si>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</si>
  <si>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</si>
  <si>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</si>
  <si>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</si>
  <si>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</si>
  <si>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</si>
  <si>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</si>
  <si>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</si>
  <si>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</si>
  <si>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</si>
  <si>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</si>
  <si>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</si>
  <si>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</si>
  <si>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</si>
  <si>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</si>
  <si>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</si>
  <si>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</si>
  <si>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</si>
  <si>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</si>
  <si>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</si>
  <si>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</si>
  <si>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</si>
  <si>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</si>
  <si>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</si>
  <si>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</si>
  <si>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</si>
  <si>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</si>
  <si>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</si>
  <si>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</si>
  <si>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</si>
  <si>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</si>
  <si>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</si>
  <si>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</si>
  <si>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</si>
  <si>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</si>
  <si>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</si>
  <si>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</si>
  <si>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</si>
  <si>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</si>
  <si>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</si>
  <si>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</si>
  <si>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</si>
  <si>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</si>
  <si>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</si>
  <si>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</si>
  <si>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</si>
  <si>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</si>
  <si>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</si>
  <si>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</si>
  <si>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</si>
  <si>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</si>
  <si>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</si>
  <si>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</si>
  <si>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</si>
  <si>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</si>
  <si>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</si>
  <si>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</si>
  <si>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</si>
  <si>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</si>
  <si>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</si>
  <si>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</si>
  <si>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</si>
  <si>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</si>
  <si>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</si>
  <si>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</si>
  <si>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</si>
  <si>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</si>
  <si>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</si>
  <si>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</si>
  <si>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</si>
  <si>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</si>
  <si>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</si>
  <si>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</si>
  <si>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</si>
  <si>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</si>
  <si>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</si>
  <si>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</si>
  <si>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</si>
  <si>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</si>
  <si>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</si>
  <si>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</si>
  <si>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</si>
  <si>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</si>
  <si>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</si>
  <si>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</si>
  <si>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</si>
  <si>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</si>
  <si>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</si>
  <si>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</si>
  <si>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</si>
  <si>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</si>
  <si>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</si>
  <si>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</si>
  <si>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</si>
  <si>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</si>
  <si>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</si>
  <si>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</si>
  <si>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</si>
  <si>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</si>
  <si>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</si>
  <si>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</si>
  <si>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</si>
  <si>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</si>
  <si>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</si>
  <si>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</si>
  <si>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</si>
  <si>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</si>
  <si>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</si>
  <si>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</si>
  <si>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</si>
  <si>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</si>
  <si>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</si>
  <si>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</si>
  <si>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</si>
  <si>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</si>
  <si>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</si>
  <si>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</si>
  <si>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</si>
  <si>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</si>
  <si>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</si>
  <si>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</si>
  <si>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</si>
  <si>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</si>
  <si>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</si>
  <si>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</si>
  <si>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</si>
  <si>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</si>
  <si>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</si>
  <si>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</si>
  <si>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</si>
  <si>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</si>
  <si>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</si>
  <si>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</si>
  <si>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</si>
  <si>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</si>
  <si>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</si>
  <si>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</si>
  <si>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</si>
  <si>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</si>
  <si>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</si>
  <si>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</si>
  <si>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</si>
  <si>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</si>
  <si>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</si>
  <si>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</si>
  <si>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</si>
  <si>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</si>
  <si>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</si>
  <si>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</si>
  <si>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</si>
  <si>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</si>
  <si>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</si>
  <si>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</si>
  <si>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</si>
  <si>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</si>
  <si>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</si>
  <si>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</si>
  <si>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</si>
  <si>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</si>
  <si>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</si>
  <si>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</si>
  <si>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</si>
  <si>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</si>
  <si>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</si>
  <si>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</si>
  <si>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</si>
  <si>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</si>
  <si>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</si>
  <si>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</si>
  <si>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</si>
  <si>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</si>
  <si>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</si>
  <si>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</si>
  <si>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</si>
  <si>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</si>
  <si>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</si>
  <si>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</si>
  <si>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</si>
  <si>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</si>
  <si>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</si>
  <si>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</si>
  <si>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</si>
  <si>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</si>
  <si>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</si>
  <si>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</si>
  <si>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</si>
  <si>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</si>
  <si>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</si>
  <si>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</si>
  <si>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</si>
  <si>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</si>
  <si>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</si>
  <si>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</si>
  <si>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</si>
  <si>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</si>
  <si>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</si>
  <si>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</si>
  <si>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</si>
  <si>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</si>
  <si>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</si>
  <si>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</si>
  <si>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</si>
  <si>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</si>
  <si>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</si>
  <si>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</si>
  <si>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</si>
  <si>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</si>
  <si>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</si>
  <si>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</si>
  <si>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</si>
  <si>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</si>
  <si>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</si>
  <si>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</si>
  <si>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</si>
  <si>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</si>
  <si>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</si>
  <si>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</si>
  <si>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</si>
  <si>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</si>
  <si>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</si>
  <si>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</si>
  <si>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</si>
  <si>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</si>
  <si>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</si>
  <si>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</si>
  <si>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</si>
  <si>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</si>
  <si>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</si>
  <si>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</si>
  <si>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</si>
  <si>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</si>
  <si>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</si>
  <si>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</si>
  <si>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</si>
  <si>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</si>
  <si>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</si>
  <si>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</si>
  <si>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</si>
  <si>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</si>
  <si>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</si>
  <si>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</si>
  <si>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</si>
  <si>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</si>
  <si>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</si>
  <si>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</si>
  <si>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</si>
  <si>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</si>
  <si>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</si>
  <si>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</si>
  <si>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</si>
  <si>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</si>
  <si>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</si>
  <si>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</si>
  <si>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</si>
  <si>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</si>
  <si>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</si>
  <si>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</si>
  <si>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</si>
  <si>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</si>
  <si>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</si>
  <si>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</si>
  <si>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</si>
  <si>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</si>
  <si>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</si>
  <si>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</si>
  <si>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</si>
  <si>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</si>
  <si>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</si>
  <si>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</si>
  <si>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</si>
  <si>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</si>
  <si>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</si>
  <si>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</si>
  <si>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</si>
  <si>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</si>
  <si>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</si>
  <si>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</si>
  <si>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</si>
  <si>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</si>
  <si>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</si>
  <si>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</si>
  <si>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</si>
  <si>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</si>
  <si>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</si>
  <si>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</si>
  <si>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</si>
  <si>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</si>
  <si>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</si>
  <si>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</si>
  <si>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</si>
  <si>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</si>
  <si>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</si>
  <si>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</si>
  <si>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</si>
  <si>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</si>
  <si>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</si>
  <si>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</si>
  <si>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</si>
  <si>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</si>
  <si>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</si>
  <si>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</si>
  <si>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</si>
  <si>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</si>
  <si>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</si>
  <si>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</si>
  <si>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</si>
  <si>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</si>
  <si>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</si>
  <si>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</si>
  <si>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</si>
  <si>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</si>
  <si>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</si>
  <si>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</si>
  <si>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</si>
  <si>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</si>
  <si>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</si>
  <si>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</si>
  <si>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</si>
  <si>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</si>
  <si>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</si>
  <si>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</si>
  <si>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</si>
  <si>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</si>
  <si>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</si>
  <si>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</si>
  <si>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</si>
  <si>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</si>
  <si>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</si>
  <si>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</si>
  <si>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</si>
  <si>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</si>
  <si>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</si>
  <si>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</si>
  <si>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</si>
  <si>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</si>
  <si>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</si>
  <si>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</si>
  <si>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</si>
  <si>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</si>
  <si>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</si>
  <si>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</si>
  <si>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</si>
  <si>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</si>
  <si>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</si>
  <si>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</si>
  <si>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</si>
  <si>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</si>
  <si>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</si>
  <si>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</si>
  <si>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</si>
  <si>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</si>
  <si>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</si>
  <si>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</si>
  <si>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</si>
  <si>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</si>
  <si>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</si>
  <si>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</si>
  <si>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</si>
  <si>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</si>
  <si>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</si>
  <si>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</si>
  <si>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</si>
  <si>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</si>
  <si>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</si>
  <si>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</si>
  <si>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</si>
  <si>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</si>
  <si>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</si>
  <si>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</si>
  <si>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</si>
  <si>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</si>
  <si>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</si>
  <si>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</si>
  <si>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</si>
  <si>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</si>
  <si>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</si>
  <si>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</si>
  <si>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</si>
  <si>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</si>
  <si>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</si>
  <si>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</si>
  <si>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</si>
  <si>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</si>
  <si>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</si>
  <si>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</si>
  <si>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</si>
  <si>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</si>
  <si>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</si>
  <si>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</si>
  <si>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</si>
  <si>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</si>
  <si>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</si>
  <si>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</si>
  <si>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</si>
  <si>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</si>
  <si>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</si>
  <si>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</si>
  <si>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</si>
  <si>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</si>
  <si>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</si>
  <si>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</si>
  <si>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</si>
  <si>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</si>
  <si>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</si>
  <si>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</si>
  <si>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</si>
  <si>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</si>
  <si>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</si>
  <si>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</si>
  <si>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</si>
  <si>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</si>
  <si>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</si>
  <si>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</si>
  <si>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</si>
  <si>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</si>
  <si>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</si>
  <si>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</si>
  <si>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</si>
  <si>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</si>
  <si>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</si>
  <si>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</si>
  <si>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</si>
  <si>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</si>
  <si>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</si>
  <si>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</si>
  <si>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</si>
  <si>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</si>
  <si>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</si>
  <si>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</si>
  <si>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</si>
  <si>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</si>
  <si>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</si>
  <si>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</si>
  <si>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</si>
  <si>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</si>
  <si>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</si>
  <si>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</si>
  <si>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</si>
  <si>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</si>
  <si>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</si>
  <si>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</si>
  <si>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</si>
  <si>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</si>
  <si>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</si>
  <si>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</si>
  <si>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</si>
  <si>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</si>
  <si>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</si>
  <si>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</si>
  <si>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</si>
  <si>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</si>
  <si>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</si>
  <si>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</si>
  <si>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</si>
  <si>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</si>
  <si>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</si>
  <si>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</si>
  <si>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</si>
  <si>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</si>
  <si>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</si>
  <si>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</si>
  <si>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</si>
  <si>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</si>
  <si>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</si>
  <si>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</si>
  <si>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</si>
  <si>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</si>
  <si>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</si>
  <si>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</si>
  <si>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</si>
  <si>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</si>
  <si>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</si>
  <si>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</si>
  <si>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</si>
  <si>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</si>
  <si>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</si>
  <si>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</si>
  <si>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</si>
  <si>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</si>
  <si>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</si>
  <si>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</si>
  <si>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</si>
  <si>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</si>
  <si>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</si>
  <si>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</si>
  <si>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</si>
  <si>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</si>
  <si>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</si>
  <si>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</si>
  <si>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</si>
  <si>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</si>
  <si>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</si>
  <si>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</si>
  <si>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</si>
  <si>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</si>
  <si>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</si>
  <si>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</si>
  <si>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</si>
  <si>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</si>
  <si>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</si>
  <si>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</si>
  <si>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</si>
  <si>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</si>
  <si>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</si>
  <si>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</si>
  <si>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</si>
  <si>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</si>
  <si>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</si>
  <si>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</si>
  <si>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</si>
  <si>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</si>
  <si>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</si>
  <si>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</si>
  <si>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</si>
  <si>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</si>
  <si>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</si>
  <si>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</si>
  <si>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</si>
  <si>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</si>
  <si>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</si>
  <si>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</si>
  <si>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</si>
  <si>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</si>
  <si>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</si>
  <si>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</si>
  <si>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</si>
  <si>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</si>
  <si>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</si>
  <si>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</si>
  <si>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</si>
  <si>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</si>
  <si>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</si>
  <si>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</si>
  <si>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</si>
  <si>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</si>
  <si>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</si>
  <si>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</si>
  <si>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</si>
  <si>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</si>
  <si>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</si>
  <si>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</si>
  <si>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</si>
  <si>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</si>
  <si>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</si>
  <si>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</si>
  <si>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</si>
  <si>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</si>
  <si>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</si>
  <si>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</si>
  <si>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</si>
  <si>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</si>
  <si>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</si>
  <si>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</si>
  <si>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</si>
  <si>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</si>
  <si>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</si>
  <si>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</si>
  <si>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</si>
  <si>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</si>
  <si>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</si>
  <si>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</si>
  <si>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</si>
  <si>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</si>
  <si>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</si>
  <si>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</si>
  <si>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</si>
  <si>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</si>
  <si>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</si>
  <si>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</si>
  <si>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</si>
  <si>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</si>
  <si>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</si>
  <si>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</si>
  <si>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</si>
  <si>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</si>
  <si>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</si>
  <si>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</si>
  <si>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</si>
  <si>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</si>
  <si>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</si>
  <si>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</si>
  <si>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</si>
  <si>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</si>
  <si>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</si>
  <si>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</si>
  <si>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</si>
  <si>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</si>
  <si>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</si>
  <si>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</si>
  <si>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</si>
  <si>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</si>
  <si>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</si>
  <si>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</si>
  <si>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</si>
  <si>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</si>
  <si>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</si>
  <si>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</si>
  <si>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</si>
  <si>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</si>
  <si>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</si>
  <si>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</si>
  <si>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</si>
  <si>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</si>
  <si>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</si>
  <si>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</si>
  <si>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</si>
  <si>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</si>
  <si>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</si>
  <si>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</si>
  <si>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</si>
  <si>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</si>
  <si>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</si>
  <si>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</si>
  <si>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</si>
  <si>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</si>
  <si>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</si>
  <si>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</si>
  <si>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</si>
  <si>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</si>
  <si>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</si>
  <si>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</si>
  <si>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</si>
  <si>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</si>
  <si>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</si>
  <si>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</si>
  <si>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</si>
  <si>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</si>
  <si>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</si>
  <si>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</si>
  <si>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</si>
  <si>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</si>
  <si>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</si>
  <si>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</si>
  <si>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</si>
  <si>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</si>
  <si>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</si>
  <si>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</si>
  <si>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</si>
  <si>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</si>
  <si>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</si>
  <si>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</si>
  <si>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</si>
  <si>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</si>
  <si>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</si>
  <si>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</si>
  <si>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</si>
  <si>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</si>
  <si>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</si>
  <si>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</si>
  <si>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</si>
  <si>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</si>
  <si>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</si>
  <si>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</si>
  <si>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</si>
  <si>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</si>
  <si>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</si>
  <si>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</si>
  <si>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</si>
  <si>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</si>
  <si>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</si>
  <si>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</si>
  <si>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</si>
  <si>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</si>
  <si>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</si>
  <si>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</si>
  <si>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</si>
  <si>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</si>
  <si>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</si>
  <si>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</si>
  <si>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</si>
  <si>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</si>
  <si>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</si>
  <si>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</si>
  <si>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</si>
  <si>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</si>
  <si>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</si>
  <si>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</si>
  <si>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</si>
  <si>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</si>
  <si>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</si>
  <si>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</si>
  <si>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</si>
  <si>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</si>
  <si>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</si>
  <si>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</si>
  <si>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</si>
  <si>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</si>
  <si>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</si>
  <si>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</si>
  <si>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</si>
  <si>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</si>
  <si>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</si>
  <si>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</si>
  <si>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</si>
  <si>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</si>
  <si>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</si>
  <si>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</si>
  <si>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</si>
  <si>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</si>
  <si>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</si>
  <si>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</si>
  <si>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</si>
  <si>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</si>
  <si>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</si>
  <si>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</si>
  <si>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</si>
  <si>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</si>
  <si>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</si>
  <si>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</si>
  <si>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</si>
  <si>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</si>
  <si>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</si>
  <si>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</si>
  <si>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</si>
  <si>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</si>
  <si>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</si>
  <si>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</si>
  <si>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</si>
  <si>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</si>
  <si>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</si>
  <si>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</si>
  <si>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</si>
  <si>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</si>
  <si>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</si>
  <si>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</si>
  <si>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</si>
  <si>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</si>
  <si>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</si>
  <si>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</si>
  <si>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</si>
  <si>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</si>
  <si>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</si>
  <si>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</si>
  <si>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</si>
  <si>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</si>
  <si>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</si>
  <si>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</si>
  <si>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</si>
  <si>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</si>
  <si>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</si>
  <si>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</si>
  <si>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</si>
  <si>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</si>
  <si>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</si>
  <si>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</si>
  <si>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</si>
  <si>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</si>
  <si>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</si>
  <si>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</si>
  <si>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</si>
  <si>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</si>
  <si>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</si>
  <si>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</si>
  <si>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</si>
  <si>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</si>
  <si>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</si>
  <si>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</si>
  <si>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</si>
  <si>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</si>
  <si>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</si>
  <si>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</si>
  <si>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</si>
  <si>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</si>
  <si>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</si>
  <si>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</si>
  <si>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</si>
  <si>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</si>
  <si>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</si>
  <si>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</si>
  <si>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</si>
  <si>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</si>
  <si>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</si>
  <si>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</si>
  <si>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</si>
  <si>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</si>
  <si>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</si>
  <si>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</si>
  <si>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</si>
  <si>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</si>
  <si>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</si>
  <si>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</si>
  <si>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</si>
  <si>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</si>
  <si>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</si>
  <si>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</si>
  <si>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</si>
  <si>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</si>
  <si>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</si>
  <si>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</si>
  <si>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</si>
  <si>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</si>
  <si>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</si>
  <si>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</si>
  <si>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</si>
  <si>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</si>
  <si>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</si>
  <si>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</si>
  <si>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</si>
  <si>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</si>
  <si>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</si>
  <si>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</si>
  <si>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</si>
  <si>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</si>
  <si>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</si>
  <si>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</si>
  <si>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</si>
  <si>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</si>
  <si>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</si>
  <si>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</si>
  <si>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</si>
  <si>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</si>
  <si>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</si>
  <si>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</si>
  <si>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</si>
  <si>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</si>
  <si>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</si>
  <si>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</si>
  <si>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</si>
  <si>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</si>
  <si>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</si>
  <si>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</si>
  <si>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</si>
  <si>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</si>
  <si>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</si>
  <si>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</si>
  <si>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</si>
  <si>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</si>
  <si>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</si>
  <si>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</si>
  <si>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</si>
  <si>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</si>
  <si>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</si>
  <si>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</si>
  <si>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</si>
  <si>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</si>
  <si>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</si>
  <si>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</si>
  <si>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</si>
  <si>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</si>
  <si>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</si>
  <si>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</si>
  <si>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</si>
  <si>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</si>
  <si>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</si>
  <si>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</si>
  <si>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</si>
  <si>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</si>
  <si>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</si>
  <si>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</si>
  <si>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</si>
  <si>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</si>
  <si>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</si>
  <si>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</si>
  <si>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</si>
  <si>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</si>
  <si>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</si>
  <si>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</si>
  <si>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</si>
  <si>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</si>
  <si>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</si>
  <si>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</si>
  <si>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</si>
  <si>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</si>
  <si>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</si>
  <si>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</si>
  <si>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</si>
  <si>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</si>
  <si>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</si>
  <si>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</si>
  <si>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</si>
  <si>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</si>
  <si>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</si>
  <si>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</si>
  <si>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</si>
  <si>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</si>
  <si>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</si>
  <si>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</si>
  <si>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</si>
  <si>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</si>
  <si>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</si>
  <si>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</si>
  <si>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</si>
  <si>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</si>
  <si>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</si>
  <si>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</si>
  <si>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</si>
  <si>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</si>
  <si>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</si>
  <si>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</si>
  <si>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</si>
  <si>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</si>
  <si>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</si>
  <si>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</si>
  <si>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</si>
  <si>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</si>
  <si>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</si>
  <si>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</si>
  <si>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</si>
  <si>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</si>
  <si>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</si>
  <si>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</si>
  <si>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</si>
  <si>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</si>
  <si>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</si>
  <si>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</si>
  <si>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</si>
  <si>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</si>
  <si>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</si>
  <si>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</si>
  <si>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</si>
  <si>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</si>
  <si>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</si>
  <si>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</si>
  <si>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</si>
  <si>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</si>
  <si>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</si>
  <si>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</si>
  <si>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</si>
  <si>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</si>
  <si>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</si>
  <si>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</si>
  <si>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</si>
  <si>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</si>
  <si>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</si>
  <si>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</si>
  <si>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</si>
  <si>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</si>
  <si>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</si>
  <si>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</si>
  <si>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</si>
  <si>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</si>
  <si>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</si>
  <si>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</si>
  <si>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</si>
  <si>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</si>
  <si>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</si>
  <si>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</si>
  <si>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</si>
  <si>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</si>
  <si>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</si>
  <si>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</si>
  <si>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</si>
  <si>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</si>
  <si>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</si>
  <si>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</si>
  <si>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</si>
  <si>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</si>
  <si>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</si>
  <si>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</si>
  <si>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</si>
  <si>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</si>
  <si>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</si>
  <si>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</si>
  <si>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</si>
  <si>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</si>
  <si>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</si>
  <si>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</si>
  <si>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</si>
  <si>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</si>
  <si>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</si>
  <si>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</si>
  <si>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</si>
  <si>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</si>
  <si>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</si>
  <si>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</si>
  <si>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</si>
  <si>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</si>
  <si>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</si>
  <si>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</si>
  <si>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</si>
  <si>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</si>
  <si>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</si>
  <si>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</si>
  <si>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</si>
  <si>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</si>
  <si>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</si>
  <si>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</si>
  <si>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</si>
  <si>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</si>
  <si>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</si>
  <si>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</si>
  <si>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</si>
  <si>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</si>
  <si>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</si>
  <si>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</si>
  <si>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</si>
  <si>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</si>
  <si>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</si>
  <si>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</si>
  <si>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</si>
  <si>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</si>
  <si>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</si>
  <si>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</si>
  <si>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</si>
  <si>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</si>
  <si>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</si>
  <si>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</si>
  <si>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</si>
  <si>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</si>
  <si>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</si>
  <si>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</si>
  <si>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</si>
  <si>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</si>
  <si>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</si>
  <si>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</si>
  <si>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</si>
  <si>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</si>
  <si>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</si>
  <si>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</si>
  <si>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</si>
  <si>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</si>
  <si>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</si>
  <si>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</si>
  <si>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</si>
  <si>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</si>
  <si>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</si>
  <si>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</si>
  <si>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</si>
  <si>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</si>
  <si>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</si>
  <si>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</si>
  <si>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</si>
  <si>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</si>
  <si>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</si>
  <si>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</si>
  <si>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</si>
  <si>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</si>
  <si>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</si>
  <si>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</si>
  <si>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</si>
  <si>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</si>
  <si>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</si>
  <si>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</si>
  <si>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</si>
  <si>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</si>
  <si>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</si>
  <si>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</si>
  <si>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</si>
  <si>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</si>
  <si>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</si>
  <si>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</si>
  <si>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</si>
  <si>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</si>
  <si>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</si>
  <si>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</si>
  <si>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</si>
  <si>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</si>
  <si>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</si>
  <si>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</si>
  <si>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</si>
  <si>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</si>
  <si>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</si>
  <si>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</si>
  <si>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</si>
  <si>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</si>
  <si>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</si>
  <si>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</si>
  <si>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</si>
  <si>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</si>
  <si>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</si>
  <si>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</si>
  <si>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</si>
  <si>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</si>
  <si>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</si>
  <si>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</si>
  <si>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</si>
  <si>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</si>
  <si>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</si>
  <si>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</si>
  <si>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</si>
  <si>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</si>
  <si>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</si>
  <si>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</si>
  <si>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</si>
  <si>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</si>
  <si>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</si>
  <si>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</si>
  <si>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</si>
  <si>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</si>
  <si>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</si>
  <si>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</si>
  <si>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</si>
  <si>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</si>
  <si>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</si>
  <si>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</si>
  <si>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</si>
  <si>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</si>
  <si>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</si>
  <si>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</si>
  <si>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</si>
  <si>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</si>
  <si>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</si>
  <si>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</si>
  <si>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</si>
  <si>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</si>
  <si>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</si>
  <si>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</si>
  <si>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</si>
  <si>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</si>
  <si>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</si>
  <si>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</si>
  <si>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</si>
  <si>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</si>
  <si>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</si>
  <si>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</si>
  <si>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</si>
  <si>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</si>
  <si>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</si>
  <si>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</si>
  <si>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</si>
  <si>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</si>
  <si>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</si>
  <si>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</si>
  <si>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</si>
  <si>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</si>
  <si>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</si>
  <si>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</si>
  <si>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</si>
  <si>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</si>
  <si>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</si>
  <si>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</si>
  <si>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</si>
  <si>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</si>
  <si>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</si>
  <si>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</si>
  <si>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</si>
  <si>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</si>
  <si>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</si>
  <si>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</si>
  <si>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</si>
  <si>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</si>
  <si>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</si>
  <si>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</si>
  <si>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</si>
  <si>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</si>
  <si>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</si>
  <si>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</si>
  <si>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</si>
  <si>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</si>
  <si>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</si>
  <si>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</si>
  <si>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</si>
  <si>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</si>
  <si>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</si>
  <si>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</si>
  <si>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</si>
  <si>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</si>
  <si>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</si>
  <si>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</si>
  <si>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</si>
  <si>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</si>
  <si>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</si>
  <si>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</si>
  <si>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</si>
  <si>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</si>
  <si>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</si>
  <si>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</si>
  <si>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</si>
  <si>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</si>
  <si>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</si>
  <si>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</si>
  <si>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</si>
  <si>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</si>
  <si>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</si>
  <si>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</si>
  <si>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</si>
  <si>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</si>
  <si>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</si>
  <si>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</si>
  <si>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</si>
  <si>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</si>
  <si>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</si>
  <si>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</si>
  <si>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</si>
  <si>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</si>
  <si>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</si>
  <si>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</si>
  <si>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</si>
  <si>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</si>
  <si>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</si>
  <si>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</si>
  <si>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</si>
  <si>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</si>
  <si>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</si>
  <si>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</si>
  <si>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</si>
  <si>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</si>
  <si>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</si>
  <si>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</si>
  <si>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</si>
  <si>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</si>
  <si>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</si>
  <si>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</si>
  <si>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</si>
  <si>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</si>
  <si>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</si>
  <si>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</si>
  <si>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</si>
  <si>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</si>
  <si>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</si>
  <si>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</si>
  <si>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</si>
  <si>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</si>
  <si>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</si>
  <si>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</si>
  <si>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</si>
  <si>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</si>
  <si>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</si>
  <si>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</si>
  <si>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</si>
  <si>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</si>
  <si>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</si>
  <si>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</si>
  <si>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</si>
  <si>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</si>
  <si>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</si>
  <si>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</si>
  <si>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</si>
  <si>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</si>
  <si>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</si>
  <si>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</si>
  <si>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</si>
  <si>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</si>
  <si>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</si>
  <si>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</si>
  <si>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</si>
  <si>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</si>
  <si>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</si>
  <si>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</si>
  <si>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</si>
  <si>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</si>
  <si>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</si>
  <si>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</si>
  <si>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</si>
  <si>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</si>
  <si>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</si>
  <si>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</si>
  <si>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</si>
  <si>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</si>
  <si>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</si>
  <si>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</si>
  <si>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</si>
  <si>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</si>
  <si>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</si>
  <si>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</si>
  <si>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</si>
  <si>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</si>
  <si>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</si>
  <si>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</si>
  <si>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</si>
  <si>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</si>
  <si>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</si>
  <si>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</si>
  <si>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</si>
  <si>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</si>
  <si>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</si>
  <si>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</si>
  <si>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</si>
  <si>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</si>
  <si>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</si>
  <si>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</si>
  <si>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</si>
  <si>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</si>
  <si>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</si>
  <si>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</si>
  <si>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</si>
  <si>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</si>
  <si>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</si>
  <si>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</si>
  <si>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</si>
  <si>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</si>
  <si>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</si>
  <si>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</si>
  <si>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</si>
  <si>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</si>
  <si>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</si>
  <si>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</si>
  <si>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</si>
  <si>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</si>
  <si>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</si>
  <si>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</si>
  <si>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</si>
  <si>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</si>
  <si>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</si>
  <si>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</si>
  <si>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</si>
  <si>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</si>
  <si>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</si>
  <si>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</si>
  <si>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</si>
  <si>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</si>
  <si>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</si>
  <si>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</si>
  <si>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</si>
  <si>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</si>
  <si>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</si>
  <si>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</si>
  <si>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</si>
  <si>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</si>
  <si>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</si>
  <si>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</si>
  <si>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</si>
  <si>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</si>
  <si>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</si>
  <si>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</si>
  <si>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</si>
  <si>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</si>
  <si>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</si>
  <si>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</si>
  <si>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</si>
  <si>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</si>
  <si>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</si>
  <si>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</si>
  <si>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</si>
  <si>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</si>
  <si>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</si>
  <si>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</si>
  <si>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</si>
  <si>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</si>
  <si>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</si>
  <si>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</si>
  <si>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</si>
  <si>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</si>
  <si>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</si>
  <si>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</si>
  <si>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</si>
  <si>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</si>
  <si>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</si>
  <si>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</si>
  <si>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</si>
  <si>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</si>
  <si>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</si>
  <si>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</si>
  <si>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</si>
  <si>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</si>
  <si>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</si>
  <si>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</si>
  <si>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</si>
  <si>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</si>
  <si>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</si>
  <si>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</si>
  <si>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</si>
  <si>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</si>
  <si>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</si>
  <si>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</si>
  <si>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</si>
  <si>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</si>
  <si>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</si>
  <si>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</si>
  <si>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</si>
  <si>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</si>
  <si>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</si>
  <si>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</si>
  <si>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</si>
  <si>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</si>
  <si>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</si>
  <si>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</si>
  <si>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</si>
  <si>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</si>
  <si>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</si>
  <si>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</si>
  <si>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</si>
  <si>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</si>
  <si>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</si>
  <si>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</si>
  <si>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</si>
  <si>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</si>
  <si>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</si>
  <si>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</si>
  <si>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</si>
  <si>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</si>
  <si>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</si>
  <si>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</si>
  <si>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</si>
  <si>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</si>
  <si>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</si>
  <si>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</si>
  <si>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</si>
  <si>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</si>
  <si>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</si>
  <si>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</si>
  <si>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</si>
  <si>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</si>
  <si>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</si>
  <si>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</si>
  <si>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</si>
  <si>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</si>
  <si>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</si>
  <si>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</si>
  <si>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</si>
  <si>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</si>
  <si>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</si>
  <si>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</si>
  <si>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</si>
  <si>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</si>
  <si>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</si>
  <si>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</si>
  <si>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</si>
  <si>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</si>
  <si>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</si>
  <si>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</si>
  <si>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</si>
  <si>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</si>
  <si>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</si>
  <si>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</si>
  <si>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</si>
  <si>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</si>
  <si>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</si>
  <si>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</si>
  <si>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</si>
  <si>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</si>
  <si>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</si>
  <si>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</si>
  <si>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</si>
  <si>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</si>
  <si>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</si>
  <si>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</si>
  <si>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</si>
  <si>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</si>
  <si>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</si>
  <si>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</si>
  <si>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</si>
  <si>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</si>
  <si>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</si>
  <si>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</si>
  <si>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</si>
  <si>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</si>
  <si>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</si>
  <si>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</si>
  <si>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</si>
  <si>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</si>
  <si>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</si>
  <si>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</si>
  <si>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</si>
  <si>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</si>
  <si>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</si>
  <si>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</si>
  <si>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</si>
  <si>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</si>
  <si>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</si>
  <si>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</si>
  <si>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</si>
  <si>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</si>
  <si>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</si>
  <si>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</si>
  <si>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</si>
  <si>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</si>
  <si>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</si>
  <si>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</si>
  <si>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</si>
  <si>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</si>
  <si>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</si>
  <si>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</si>
  <si>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</si>
  <si>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</si>
  <si>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</si>
  <si>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</si>
  <si>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</si>
  <si>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</si>
  <si>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</si>
  <si>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</si>
  <si>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</si>
  <si>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</si>
  <si>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</si>
  <si>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</si>
  <si>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</si>
  <si>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</si>
  <si>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</si>
  <si>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</si>
  <si>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</si>
  <si>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</si>
  <si>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</si>
  <si>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</si>
  <si>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</si>
  <si>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</si>
  <si>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</si>
  <si>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</si>
  <si>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</si>
  <si>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</si>
  <si>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</si>
  <si>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</si>
  <si>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</si>
  <si>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</si>
  <si>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</si>
  <si>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</si>
  <si>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</si>
  <si>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</si>
  <si>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</si>
  <si>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</si>
  <si>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</si>
  <si>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</si>
  <si>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</si>
  <si>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</si>
  <si>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</si>
  <si>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</si>
  <si>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</si>
  <si>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</si>
  <si>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</si>
  <si>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</si>
  <si>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</si>
  <si>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</si>
  <si>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</si>
  <si>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</si>
  <si>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</si>
  <si>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</si>
  <si>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</si>
  <si>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</si>
  <si>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</si>
  <si>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</si>
  <si>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</si>
  <si>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</si>
  <si>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</si>
  <si>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</si>
  <si>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</si>
  <si>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</si>
  <si>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</si>
  <si>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</si>
  <si>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</si>
  <si>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</si>
  <si>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</si>
  <si>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</si>
  <si>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</si>
  <si>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</si>
  <si>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</si>
  <si>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</si>
  <si>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</si>
  <si>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</si>
  <si>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</si>
  <si>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</si>
  <si>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</si>
  <si>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</si>
  <si>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</si>
  <si>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</si>
  <si>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</si>
  <si>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</si>
  <si>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</si>
  <si>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</si>
  <si>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</si>
  <si>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</si>
  <si>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</si>
  <si>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</si>
  <si>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</si>
  <si>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</si>
  <si>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</si>
  <si>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</si>
  <si>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</si>
  <si>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</si>
  <si>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</si>
  <si>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</si>
  <si>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</si>
  <si>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</si>
  <si>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</si>
  <si>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</si>
  <si>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</si>
  <si>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</si>
  <si>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</si>
  <si>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</si>
  <si>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</si>
  <si>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</si>
  <si>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</si>
  <si>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</si>
  <si>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</si>
  <si>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</si>
  <si>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</si>
  <si>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</si>
  <si>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</si>
  <si>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</si>
  <si>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</si>
  <si>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</si>
  <si>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</si>
  <si>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</si>
  <si>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</si>
  <si>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</si>
  <si>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</si>
  <si>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</si>
  <si>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</si>
  <si>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</si>
  <si>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</si>
  <si>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</si>
  <si>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</si>
  <si>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</si>
  <si>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</si>
  <si>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</si>
  <si>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</si>
  <si>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</si>
  <si>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</si>
  <si>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</si>
  <si>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</si>
  <si>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</si>
  <si>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</si>
  <si>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</si>
  <si>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</si>
  <si>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</si>
  <si>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</si>
  <si>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</si>
  <si>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</si>
  <si>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</si>
  <si>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</si>
  <si>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</si>
  <si>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</si>
  <si>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</si>
  <si>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</si>
  <si>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</si>
  <si>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</si>
  <si>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</si>
  <si>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</si>
  <si>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</si>
  <si>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</si>
  <si>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</si>
  <si>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</si>
  <si>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</si>
  <si>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</si>
  <si>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</si>
  <si>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</si>
  <si>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</si>
  <si>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</si>
  <si>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</si>
  <si>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</si>
  <si>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</si>
  <si>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</si>
  <si>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</si>
  <si>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</si>
  <si>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</si>
  <si>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</si>
  <si>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</si>
  <si>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</si>
  <si>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</si>
  <si>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</si>
  <si>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</si>
  <si>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</si>
  <si>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</si>
  <si>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</si>
  <si>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</si>
  <si>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</si>
  <si>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</si>
  <si>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</si>
  <si>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</si>
  <si>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</si>
  <si>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</si>
  <si>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</si>
  <si>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</si>
  <si>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</si>
  <si>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</si>
  <si>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</si>
  <si>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</si>
  <si>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</si>
  <si>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</si>
  <si>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</si>
  <si>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</si>
  <si>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</si>
  <si>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</si>
  <si>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</si>
  <si>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</si>
  <si>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</si>
  <si>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</si>
  <si>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</si>
  <si>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</si>
  <si>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</si>
  <si>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</si>
  <si>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</si>
  <si>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</si>
  <si>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</si>
  <si>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</si>
  <si>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</si>
  <si>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</si>
  <si>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</si>
  <si>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</si>
  <si>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</si>
  <si>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</si>
  <si>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</si>
  <si>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</si>
  <si>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</si>
  <si>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</si>
  <si>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</si>
  <si>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</si>
  <si>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</si>
  <si>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</si>
  <si>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</si>
  <si>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</si>
  <si>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</si>
  <si>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</si>
  <si>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</si>
  <si>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</si>
  <si>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</si>
  <si>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</si>
  <si>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</si>
  <si>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</si>
  <si>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</si>
  <si>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</si>
  <si>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</si>
  <si>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</si>
  <si>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</si>
  <si>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</si>
  <si>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</si>
  <si>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</si>
  <si>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</si>
  <si>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</si>
  <si>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</si>
  <si>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</si>
  <si>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</si>
  <si>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</si>
  <si>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</si>
  <si>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</si>
  <si>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</si>
  <si>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</si>
  <si>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</si>
  <si>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</si>
  <si>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</si>
  <si>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</si>
  <si>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</si>
  <si>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</si>
  <si>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</si>
  <si>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</si>
  <si>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</si>
  <si>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</si>
  <si>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</si>
  <si>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</si>
  <si>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</si>
  <si>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</si>
  <si>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</si>
  <si>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</si>
  <si>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</si>
  <si>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</si>
  <si>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</si>
  <si>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</si>
  <si>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</si>
  <si>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</si>
  <si>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</si>
  <si>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</si>
  <si>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</si>
  <si>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</si>
  <si>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</si>
  <si>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</si>
  <si>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</si>
  <si>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</si>
  <si>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</si>
  <si>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</si>
  <si>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</si>
  <si>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</si>
  <si>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</si>
  <si>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</si>
  <si>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</si>
  <si>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</si>
  <si>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</si>
  <si>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</si>
  <si>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</si>
  <si>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</si>
  <si>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</si>
  <si>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</si>
  <si>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</si>
  <si>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</si>
  <si>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</si>
  <si>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</si>
  <si>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</si>
  <si>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</si>
  <si>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</si>
  <si>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</si>
  <si>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</si>
  <si>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</si>
  <si>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</si>
  <si>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</si>
  <si>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</si>
  <si>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</si>
  <si>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</si>
  <si>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</si>
  <si>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</si>
  <si>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</si>
  <si>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</si>
  <si>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</si>
  <si>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</si>
  <si>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</si>
  <si>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</si>
  <si>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</si>
  <si>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</si>
  <si>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</si>
  <si>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</si>
  <si>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</si>
  <si>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</si>
  <si>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</si>
  <si>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</si>
  <si>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</si>
  <si>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</si>
  <si>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</si>
  <si>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</si>
  <si>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</si>
  <si>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</si>
  <si>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</si>
  <si>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</si>
  <si>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</si>
  <si>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</si>
  <si>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</si>
  <si>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</si>
  <si>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</si>
  <si>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</si>
  <si>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</si>
  <si>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</si>
  <si>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</si>
  <si>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</si>
  <si>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</si>
  <si>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</si>
  <si>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</si>
  <si>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</si>
  <si>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</si>
  <si>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</si>
  <si>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</si>
  <si>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</si>
  <si>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</si>
  <si>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</si>
  <si>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</si>
  <si>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</si>
  <si>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</si>
  <si>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</si>
  <si>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</si>
  <si>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</si>
  <si>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</si>
  <si>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</si>
  <si>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</si>
  <si>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</si>
  <si>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</si>
  <si>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</si>
  <si>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</si>
  <si>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</si>
  <si>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</si>
  <si>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</si>
  <si>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</si>
  <si>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</si>
  <si>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</si>
  <si>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</si>
  <si>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</si>
  <si>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</si>
  <si>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</si>
  <si>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</si>
  <si>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</si>
  <si>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</si>
  <si>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</si>
  <si>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</si>
  <si>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</si>
  <si>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</si>
  <si>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</si>
  <si>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</si>
  <si>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</si>
  <si>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</si>
  <si>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</si>
  <si>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</si>
  <si>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</si>
  <si>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</si>
  <si>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</si>
  <si>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</si>
  <si>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</si>
  <si>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</si>
  <si>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</si>
  <si>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</si>
  <si>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</si>
  <si>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</si>
  <si>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</si>
  <si>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</si>
  <si>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</si>
  <si>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</si>
  <si>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</si>
  <si>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</si>
  <si>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</si>
  <si>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</si>
  <si>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</si>
  <si>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</si>
  <si>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</si>
  <si>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</si>
  <si>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</si>
  <si>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</si>
  <si>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</si>
  <si>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</si>
  <si>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</si>
  <si>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</si>
  <si>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</si>
  <si>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</si>
  <si>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</si>
  <si>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</si>
  <si>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</si>
  <si>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</si>
  <si>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</si>
  <si>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</si>
  <si>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</si>
  <si>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</si>
  <si>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</si>
  <si>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</si>
  <si>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</si>
  <si>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</si>
  <si>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</si>
  <si>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</si>
  <si>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</si>
  <si>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</si>
  <si>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</si>
  <si>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</si>
  <si>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</si>
  <si>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</si>
  <si>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</si>
  <si>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</si>
  <si>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</si>
  <si>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</si>
  <si>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</si>
  <si>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</si>
  <si>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</si>
  <si>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</si>
  <si>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</si>
  <si>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</si>
  <si>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</si>
  <si>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</si>
  <si>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</si>
  <si>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</si>
  <si>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</si>
  <si>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</si>
  <si>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</si>
  <si>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</si>
  <si>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</si>
  <si>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</si>
  <si>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</si>
  <si>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</si>
  <si>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</si>
  <si>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</si>
  <si>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</si>
  <si>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</si>
  <si>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</si>
  <si>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</si>
  <si>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</si>
  <si>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</si>
  <si>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</si>
  <si>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</si>
  <si>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</si>
  <si>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</si>
  <si>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</si>
  <si>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</si>
  <si>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</si>
  <si>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</si>
  <si>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</si>
  <si>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</si>
  <si>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</si>
  <si>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</si>
  <si>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</si>
  <si>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</si>
  <si>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</si>
  <si>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</si>
  <si>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</si>
  <si>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</si>
  <si>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</si>
  <si>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</si>
  <si>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</si>
  <si>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</si>
  <si>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</si>
  <si>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</si>
  <si>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</si>
  <si>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</si>
  <si>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</si>
  <si>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</si>
  <si>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</si>
  <si>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</si>
  <si>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</si>
  <si>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</si>
  <si>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</si>
  <si>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</si>
  <si>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</si>
  <si>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</si>
  <si>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</si>
  <si>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</si>
  <si>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</si>
  <si>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</si>
  <si>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</si>
  <si>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</si>
  <si>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</si>
  <si>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</si>
  <si>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</si>
  <si>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</si>
  <si>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</si>
  <si>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</si>
  <si>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</si>
  <si>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</si>
  <si>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</si>
  <si>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</si>
  <si>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</si>
  <si>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</si>
  <si>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</si>
  <si>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</si>
  <si>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</si>
  <si>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</si>
  <si>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</si>
  <si>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</si>
  <si>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</si>
  <si>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</si>
  <si>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</si>
  <si>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</si>
  <si>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</si>
  <si>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</si>
  <si>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</si>
  <si>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</si>
  <si>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</si>
  <si>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</si>
  <si>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</si>
  <si>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</si>
  <si>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</si>
  <si>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</si>
  <si>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</si>
  <si>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</si>
  <si>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</si>
  <si>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</si>
  <si>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</si>
  <si>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</si>
  <si>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</si>
  <si>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</si>
  <si>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</si>
  <si>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</si>
  <si>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</si>
  <si>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</si>
  <si>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</si>
  <si>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</si>
  <si>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</si>
  <si>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</si>
  <si>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</si>
  <si>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</si>
  <si>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</si>
  <si>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</si>
  <si>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</si>
  <si>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</si>
  <si>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</si>
  <si>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</si>
  <si>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</si>
  <si>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</si>
  <si>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</si>
  <si>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</si>
  <si>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</si>
  <si>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</si>
  <si>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</si>
  <si>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</si>
  <si>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</si>
  <si>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</si>
  <si>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</si>
  <si>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</si>
  <si>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</si>
  <si>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</si>
  <si>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</si>
  <si>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</si>
  <si>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</si>
  <si>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</si>
  <si>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</si>
  <si>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</si>
  <si>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</si>
  <si>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</si>
  <si>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</si>
  <si>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</si>
  <si>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</si>
  <si>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</si>
  <si>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</si>
  <si>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</si>
  <si>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</si>
  <si>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</si>
  <si>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</si>
  <si>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</si>
  <si>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</si>
  <si>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</si>
  <si>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</si>
  <si>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</si>
  <si>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</si>
  <si>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</si>
  <si>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</si>
  <si>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</si>
  <si>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</si>
  <si>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</si>
  <si>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</si>
  <si>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</si>
  <si>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</si>
  <si>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</si>
  <si>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</si>
  <si>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</si>
  <si>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</si>
  <si>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</si>
  <si>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</si>
  <si>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</si>
  <si>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</si>
  <si>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</si>
  <si>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</si>
  <si>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</si>
  <si>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</si>
  <si>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</si>
  <si>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</si>
  <si>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</si>
  <si>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</si>
  <si>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</si>
  <si>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</si>
  <si>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</si>
  <si>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</si>
  <si>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</si>
  <si>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</si>
  <si>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</si>
  <si>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</si>
  <si>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</si>
  <si>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</si>
  <si>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</si>
  <si>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</si>
  <si>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</si>
  <si>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</si>
  <si>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</si>
  <si>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</si>
  <si>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</si>
  <si>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</si>
  <si>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</si>
  <si>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</si>
  <si>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</si>
  <si>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</si>
  <si>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</si>
  <si>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</si>
  <si>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</si>
  <si>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</si>
  <si>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</si>
  <si>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</si>
  <si>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</si>
  <si>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</si>
  <si>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</si>
  <si>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</si>
  <si>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</si>
  <si>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</si>
  <si>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</si>
  <si>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</si>
  <si>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</si>
  <si>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</si>
  <si>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</si>
  <si>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</si>
  <si>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</si>
  <si>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</si>
  <si>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</si>
  <si>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</si>
  <si>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</si>
  <si>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</si>
  <si>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</si>
  <si>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</si>
  <si>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</si>
  <si>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</si>
  <si>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</si>
  <si>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</si>
  <si>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</si>
  <si>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</si>
  <si>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</si>
  <si>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</si>
  <si>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</si>
  <si>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</si>
  <si>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</si>
  <si>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</si>
  <si>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</si>
  <si>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</si>
  <si>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</si>
  <si>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</si>
  <si>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</si>
  <si>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</si>
  <si>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</si>
  <si>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</si>
  <si>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</si>
  <si>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</si>
  <si>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</si>
  <si>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</si>
  <si>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</si>
  <si>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</si>
  <si>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</si>
  <si>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</si>
  <si>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</si>
  <si>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</si>
  <si>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</si>
  <si>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</si>
  <si>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</si>
  <si>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</si>
  <si>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</si>
  <si>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</si>
  <si>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</si>
  <si>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</si>
  <si>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</si>
  <si>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</si>
  <si>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</si>
  <si>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</si>
  <si>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</si>
  <si>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</si>
  <si>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</si>
  <si>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</si>
  <si>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</si>
  <si>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</si>
  <si>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</si>
  <si>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</si>
  <si>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</si>
  <si>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</si>
  <si>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</si>
  <si>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</si>
  <si>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</si>
  <si>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</si>
  <si>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</si>
  <si>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</si>
  <si>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</si>
  <si>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</si>
  <si>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</si>
  <si>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</si>
  <si>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</si>
  <si>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</si>
  <si>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</si>
  <si>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</si>
  <si>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</si>
  <si>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</si>
  <si>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</si>
  <si>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</si>
  <si>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</si>
  <si>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</si>
  <si>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</si>
  <si>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</si>
  <si>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</si>
  <si>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</si>
  <si>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</si>
  <si>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</si>
  <si>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</si>
  <si>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</si>
  <si>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</si>
  <si>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</si>
  <si>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</si>
  <si>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</si>
  <si>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</si>
  <si>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</si>
  <si>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</si>
  <si>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</si>
  <si>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</si>
  <si>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</si>
  <si>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</si>
  <si>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</si>
  <si>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</si>
  <si>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</si>
  <si>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</si>
  <si>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</si>
  <si>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</si>
  <si>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</si>
  <si>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</si>
  <si>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</si>
  <si>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</si>
  <si>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</si>
  <si>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</si>
  <si>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</si>
  <si>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</si>
  <si>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</si>
  <si>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</si>
  <si>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</si>
  <si>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</si>
  <si>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</si>
  <si>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</si>
  <si>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</si>
  <si>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</si>
  <si>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</si>
  <si>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</si>
  <si>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</si>
  <si>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</si>
  <si>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</si>
  <si>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</si>
  <si>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</si>
  <si>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</si>
  <si>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</si>
  <si>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</si>
  <si>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</si>
  <si>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</si>
  <si>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</si>
  <si>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</si>
  <si>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</si>
  <si>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</si>
  <si>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</si>
  <si>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</si>
  <si>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</si>
  <si>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</si>
  <si>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</si>
  <si>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</si>
  <si>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</si>
  <si>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</si>
  <si>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</si>
  <si>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</si>
  <si>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</si>
  <si>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</si>
  <si>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</si>
  <si>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</si>
  <si>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</si>
  <si>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</si>
  <si>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</si>
  <si>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</si>
  <si>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</si>
  <si>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</si>
  <si>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</si>
  <si>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</si>
  <si>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</si>
  <si>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</si>
  <si>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</si>
  <si>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</si>
  <si>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</si>
  <si>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</si>
  <si>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</si>
  <si>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</si>
  <si>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</si>
  <si>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</si>
  <si>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</si>
  <si>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</si>
  <si>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</si>
  <si>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</si>
  <si>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</si>
  <si>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</si>
  <si>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</si>
  <si>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</si>
  <si>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</si>
  <si>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</si>
  <si>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</si>
  <si>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</si>
  <si>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</si>
  <si>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</si>
  <si>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</si>
  <si>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</si>
  <si>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</si>
  <si>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</si>
  <si>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</si>
  <si>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</si>
  <si>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</si>
  <si>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</si>
  <si>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</si>
  <si>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</si>
  <si>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</si>
  <si>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</si>
  <si>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</si>
  <si>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</si>
  <si>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</si>
  <si>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</si>
  <si>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</si>
  <si>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</si>
  <si>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</si>
  <si>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</si>
  <si>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</si>
  <si>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</si>
  <si>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</si>
  <si>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</si>
  <si>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</si>
  <si>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</si>
  <si>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</si>
  <si>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</si>
  <si>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</si>
  <si>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</si>
  <si>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</si>
  <si>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</si>
  <si>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</si>
  <si>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</si>
  <si>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</si>
  <si>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</si>
  <si>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</si>
  <si>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</si>
  <si>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</si>
  <si>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</si>
  <si>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</si>
  <si>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</si>
  <si>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</si>
  <si>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</si>
  <si>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</si>
  <si>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</si>
  <si>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</si>
  <si>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</si>
  <si>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</si>
  <si>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</si>
  <si>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</si>
  <si>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</si>
  <si>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</si>
  <si>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</si>
  <si>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</si>
  <si>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</si>
  <si>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</si>
  <si>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</si>
  <si>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</si>
  <si>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</si>
  <si>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</si>
  <si>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</si>
  <si>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</si>
  <si>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</si>
  <si>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</si>
  <si>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</si>
  <si>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</si>
  <si>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</si>
  <si>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</si>
  <si>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</si>
  <si>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</si>
  <si>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</si>
  <si>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</si>
  <si>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</si>
  <si>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</si>
  <si>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</si>
  <si>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</si>
  <si>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</si>
  <si>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</si>
  <si>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</si>
  <si>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</si>
  <si>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</si>
  <si>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</si>
  <si>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</si>
  <si>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</si>
  <si>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</si>
  <si>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</si>
  <si>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</si>
  <si>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</si>
  <si>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</si>
  <si>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</si>
  <si>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</si>
  <si>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</si>
  <si>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</si>
  <si>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</si>
  <si>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</si>
  <si>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</si>
  <si>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</si>
  <si>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</si>
  <si>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</si>
  <si>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</si>
  <si>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</si>
  <si>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</si>
  <si>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</si>
  <si>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</si>
  <si>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</si>
  <si>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</si>
  <si>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</si>
  <si>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</si>
  <si>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</si>
  <si>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</si>
  <si>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</si>
  <si>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</si>
  <si>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</si>
  <si>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</si>
  <si>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</si>
  <si>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</si>
  <si>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</si>
  <si>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</si>
  <si>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</si>
  <si>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</si>
  <si>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</si>
  <si>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</si>
  <si>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</si>
  <si>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</si>
  <si>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</si>
  <si>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</si>
  <si>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</si>
  <si>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</si>
  <si>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</si>
  <si>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</si>
  <si>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</si>
  <si>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</si>
  <si>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</si>
  <si>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</si>
  <si>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</si>
  <si>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</si>
  <si>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</si>
  <si>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</si>
  <si>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</si>
  <si>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</si>
  <si>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</si>
  <si>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</si>
  <si>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</si>
  <si>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</si>
  <si>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</si>
  <si>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</si>
  <si>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</si>
  <si>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</si>
  <si>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</si>
  <si>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</si>
  <si>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</si>
  <si>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</si>
  <si>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</si>
  <si>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</si>
  <si>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</si>
  <si>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</si>
  <si>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</si>
  <si>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</si>
  <si>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</si>
  <si>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</si>
  <si>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</si>
  <si>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</si>
  <si>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</si>
  <si>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</si>
  <si>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</si>
  <si>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</si>
  <si>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</si>
  <si>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</si>
  <si>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</si>
  <si>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</si>
  <si>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</si>
  <si>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</si>
  <si>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</si>
  <si>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</si>
  <si>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</si>
  <si>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</si>
  <si>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</si>
  <si>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</si>
  <si>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</si>
  <si>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</si>
  <si>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</si>
  <si>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</si>
  <si>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</si>
  <si>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</si>
  <si>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</si>
  <si>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</si>
  <si>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</si>
  <si>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</si>
  <si>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</si>
  <si>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</si>
  <si>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</si>
  <si>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</si>
  <si>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</si>
  <si>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</si>
  <si>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</si>
  <si>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</si>
  <si>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</si>
  <si>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</si>
  <si>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</si>
  <si>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</si>
  <si>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</si>
  <si>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</si>
  <si>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</si>
  <si>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</si>
  <si>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</si>
  <si>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</si>
  <si>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</si>
  <si>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</si>
  <si>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</si>
  <si>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</si>
  <si>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</si>
  <si>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</si>
  <si>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</si>
  <si>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</si>
  <si>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</si>
  <si>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</si>
  <si>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</si>
  <si>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</si>
  <si>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</si>
  <si>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</si>
  <si>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</si>
  <si>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</si>
  <si>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</si>
  <si>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</si>
  <si>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</si>
  <si>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</si>
  <si>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</si>
  <si>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</si>
  <si>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</si>
  <si>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</si>
  <si>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</si>
  <si>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</si>
  <si>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</si>
  <si>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</si>
  <si>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</si>
  <si>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</si>
  <si>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</si>
  <si>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</si>
  <si>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</si>
  <si>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</si>
  <si>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</si>
  <si>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</si>
  <si>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</si>
  <si>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</si>
  <si>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</si>
  <si>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</si>
  <si>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</si>
  <si>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</si>
  <si>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</si>
  <si>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</si>
  <si>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</si>
  <si>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</si>
  <si>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</si>
  <si>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</si>
  <si>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</si>
  <si>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</si>
  <si>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</si>
  <si>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</si>
  <si>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</si>
  <si>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</si>
  <si>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</si>
  <si>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</si>
  <si>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</si>
  <si>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</si>
  <si>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</si>
  <si>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</si>
  <si>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</si>
  <si>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</si>
  <si>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</si>
  <si>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</si>
  <si>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</si>
  <si>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</si>
  <si>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</si>
  <si>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</si>
  <si>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</si>
  <si>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</si>
  <si>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</si>
  <si>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</si>
  <si>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</si>
  <si>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</si>
  <si>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</si>
  <si>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</si>
  <si>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</si>
  <si>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</si>
  <si>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</si>
  <si>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</si>
  <si>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</si>
  <si>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</si>
  <si>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</si>
  <si>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</si>
  <si>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</si>
  <si>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</si>
  <si>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</si>
  <si>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</si>
  <si>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</si>
  <si>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</si>
  <si>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</si>
  <si>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</si>
  <si>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</si>
  <si>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</si>
  <si>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</si>
  <si>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</si>
  <si>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</si>
  <si>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</si>
  <si>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</si>
  <si>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</si>
  <si>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</si>
  <si>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</si>
  <si>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</si>
  <si>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</si>
  <si>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</si>
  <si>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</si>
  <si>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</si>
  <si>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</si>
  <si>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</si>
  <si>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</si>
  <si>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</si>
  <si>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</si>
  <si>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</si>
  <si>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</si>
  <si>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</si>
  <si>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</si>
  <si>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</si>
  <si>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</si>
  <si>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</si>
  <si>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</si>
  <si>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</si>
  <si>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</si>
  <si>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</si>
  <si>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</si>
  <si>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</si>
  <si>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</si>
  <si>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</si>
  <si>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</si>
  <si>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</si>
  <si>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</si>
  <si>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</si>
  <si>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</si>
  <si>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</si>
  <si>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</si>
  <si>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</si>
  <si>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</si>
  <si>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</si>
  <si>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</si>
  <si>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</si>
  <si>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</si>
  <si>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</si>
  <si>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</si>
  <si>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</si>
  <si>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</si>
  <si>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</si>
  <si>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</si>
  <si>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</si>
  <si>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</si>
  <si>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</si>
  <si>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</si>
  <si>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</si>
  <si>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</si>
  <si>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</si>
  <si>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</si>
  <si>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</si>
  <si>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</si>
  <si>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</si>
  <si>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</si>
  <si>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</si>
  <si>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</si>
  <si>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</si>
  <si>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</si>
  <si>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</si>
  <si>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</si>
  <si>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</si>
  <si>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</si>
  <si>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</si>
  <si>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</si>
  <si>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</si>
  <si>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</si>
  <si>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</si>
  <si>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</si>
  <si>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</si>
  <si>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</si>
  <si>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</si>
  <si>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</si>
  <si>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</si>
  <si>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</si>
  <si>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</si>
  <si>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</si>
  <si>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</si>
  <si>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</si>
  <si>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</si>
  <si>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</si>
  <si>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</si>
  <si>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</si>
  <si>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</si>
  <si>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</si>
  <si>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</si>
  <si>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</si>
  <si>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</si>
  <si>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</si>
  <si>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</si>
  <si>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</si>
  <si>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</si>
  <si>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</si>
  <si>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</si>
  <si>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</si>
  <si>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</si>
  <si>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</si>
  <si>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</si>
  <si>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</si>
  <si>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</si>
  <si>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</si>
  <si>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</si>
  <si>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</si>
  <si>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</si>
  <si>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</si>
  <si>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</si>
  <si>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</si>
  <si>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</si>
  <si>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</si>
  <si>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</si>
  <si>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</si>
  <si>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</si>
  <si>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</si>
  <si>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</si>
  <si>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</si>
  <si>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</si>
  <si>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</si>
  <si>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</si>
  <si>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</si>
  <si>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</si>
  <si>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</si>
  <si>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</si>
  <si>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</si>
  <si>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</si>
  <si>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</si>
  <si>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</si>
  <si>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</si>
  <si>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</si>
  <si>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</si>
  <si>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</si>
  <si>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</si>
  <si>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</si>
  <si>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</si>
  <si>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</si>
  <si>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</si>
  <si>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</si>
  <si>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</si>
  <si>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</si>
  <si>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</si>
  <si>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</si>
  <si>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</si>
  <si>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</si>
  <si>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</si>
  <si>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</si>
  <si>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</si>
  <si>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</si>
  <si>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</si>
  <si>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</si>
  <si>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</si>
  <si>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</si>
  <si>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</si>
  <si>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</si>
  <si>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</si>
  <si>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</si>
  <si>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</si>
  <si>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</si>
  <si>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</si>
  <si>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</si>
  <si>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</si>
  <si>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</si>
  <si>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</si>
  <si>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</si>
  <si>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</si>
  <si>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</si>
  <si>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</si>
  <si>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</si>
  <si>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</si>
  <si>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</si>
  <si>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</si>
  <si>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</si>
  <si>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</si>
  <si>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</si>
  <si>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</si>
  <si>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</si>
  <si>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</si>
  <si>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</si>
  <si>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</si>
  <si>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</si>
  <si>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</si>
  <si>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</si>
  <si>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</si>
  <si>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</si>
  <si>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</si>
  <si>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</si>
  <si>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</si>
  <si>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</si>
  <si>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</si>
  <si>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</si>
  <si>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</si>
  <si>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</si>
  <si>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</si>
  <si>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</si>
  <si>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</si>
  <si>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</si>
  <si>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</si>
  <si>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</si>
  <si>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</si>
  <si>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</si>
  <si>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</si>
  <si>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</si>
  <si>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</si>
  <si>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</si>
  <si>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</si>
  <si>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</si>
  <si>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</si>
  <si>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</si>
  <si>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</si>
  <si>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</si>
  <si>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</si>
  <si>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</si>
  <si>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</si>
  <si>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</si>
  <si>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</si>
  <si>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</si>
  <si>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</si>
  <si>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</si>
  <si>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</si>
  <si>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</si>
  <si>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</si>
  <si>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</si>
  <si>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</si>
  <si>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</si>
  <si>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</si>
  <si>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</si>
  <si>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</si>
  <si>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</si>
  <si>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</si>
  <si>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</si>
  <si>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</si>
  <si>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</si>
  <si>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</si>
  <si>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</si>
  <si>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</si>
  <si>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</si>
  <si>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</si>
  <si>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</si>
  <si>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</si>
  <si>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</si>
  <si>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</si>
  <si>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</si>
  <si>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</si>
  <si>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</si>
  <si>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</si>
  <si>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</si>
  <si>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</si>
  <si>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</si>
  <si>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</si>
  <si>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</si>
  <si>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</si>
  <si>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</si>
  <si>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</si>
  <si>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</si>
  <si>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</si>
  <si>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</si>
  <si>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</si>
  <si>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</si>
  <si>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</si>
  <si>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</si>
  <si>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</si>
  <si>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</si>
  <si>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</si>
  <si>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</si>
  <si>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</si>
  <si>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</si>
  <si>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</si>
  <si>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</si>
  <si>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</si>
  <si>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</si>
  <si>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</si>
  <si>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</si>
  <si>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</si>
  <si>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</si>
  <si>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</si>
  <si>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</si>
  <si>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</si>
  <si>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</si>
  <si>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</si>
  <si>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</si>
  <si>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</si>
  <si>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</si>
  <si>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</si>
  <si>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</si>
  <si>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</si>
  <si>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</si>
  <si>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</si>
  <si>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</si>
  <si>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</si>
  <si>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</si>
  <si>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</si>
  <si>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</si>
  <si>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</si>
  <si>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</si>
  <si>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</si>
  <si>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</si>
  <si>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</si>
  <si>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</si>
  <si>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</si>
  <si>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</si>
  <si>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</si>
  <si>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</si>
  <si>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</si>
  <si>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</si>
  <si>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</si>
  <si>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</si>
  <si>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</si>
  <si>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</si>
  <si>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</si>
  <si>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</si>
  <si>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</si>
  <si>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</si>
  <si>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</si>
  <si>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</si>
  <si>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</si>
  <si>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</si>
  <si>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</si>
  <si>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</si>
  <si>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</si>
  <si>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</si>
  <si>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</si>
  <si>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</si>
  <si>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</si>
  <si>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</si>
  <si>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</si>
  <si>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</si>
  <si>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</si>
  <si>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</si>
  <si>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</si>
  <si>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</si>
  <si>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</si>
  <si>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</si>
  <si>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</si>
  <si>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</si>
  <si>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</si>
  <si>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</si>
  <si>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</si>
  <si>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</si>
  <si>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</si>
  <si>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</si>
  <si>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</si>
  <si>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</si>
  <si>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</si>
  <si>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</si>
  <si>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</si>
  <si>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</si>
  <si>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</si>
  <si>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</si>
  <si>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</si>
  <si>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</si>
  <si>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</si>
  <si>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</si>
  <si>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</si>
  <si>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</si>
  <si>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</si>
  <si>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</si>
  <si>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</si>
  <si>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</si>
  <si>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</si>
  <si>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</si>
  <si>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</si>
  <si>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</si>
  <si>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</si>
  <si>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</si>
  <si>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</si>
  <si>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</si>
  <si>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</si>
  <si>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</si>
  <si>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</si>
  <si>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</si>
  <si>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</si>
  <si>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</si>
  <si>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</si>
  <si>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</si>
  <si>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</si>
  <si>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</si>
  <si>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</si>
  <si>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</si>
  <si>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</si>
  <si>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</si>
  <si>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</si>
  <si>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</si>
  <si>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</si>
  <si>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</si>
  <si>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</si>
  <si>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</si>
  <si>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</si>
  <si>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</si>
  <si>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</si>
  <si>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</si>
  <si>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</si>
  <si>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</si>
  <si>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</si>
  <si>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</si>
  <si>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</si>
  <si>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</si>
  <si>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</si>
  <si>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</si>
  <si>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</si>
  <si>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</si>
  <si>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</si>
  <si>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</si>
  <si>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</si>
  <si>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</si>
  <si>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</si>
  <si>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</si>
  <si>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</si>
  <si>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</si>
  <si>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</si>
  <si>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</si>
  <si>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</si>
  <si>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</si>
  <si>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</si>
  <si>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</si>
  <si>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</si>
  <si>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</si>
  <si>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</si>
  <si>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</si>
  <si>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</si>
  <si>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</si>
  <si>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</si>
  <si>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</si>
  <si>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</si>
  <si>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</si>
  <si>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</si>
  <si>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</si>
  <si>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</si>
  <si>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</si>
  <si>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</si>
  <si>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</si>
  <si>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</si>
  <si>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</si>
  <si>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</si>
  <si>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</si>
  <si>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</si>
  <si>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</si>
  <si>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</si>
  <si>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</si>
  <si>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</si>
  <si>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</si>
  <si>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</si>
  <si>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</si>
  <si>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</si>
  <si>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</si>
  <si>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</si>
  <si>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</si>
  <si>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</si>
  <si>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</si>
  <si>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</si>
  <si>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</si>
  <si>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</si>
  <si>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</si>
  <si>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</si>
  <si>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</si>
  <si>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</si>
  <si>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</si>
  <si>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</si>
  <si>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</si>
  <si>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</si>
  <si>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</si>
  <si>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</si>
  <si>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</si>
  <si>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</si>
  <si>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</si>
  <si>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</si>
  <si>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</si>
  <si>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</si>
  <si>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</si>
  <si>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</si>
  <si>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</si>
  <si>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</si>
  <si>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</si>
  <si>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</si>
  <si>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</si>
  <si>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</si>
  <si>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</si>
  <si>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</si>
  <si>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</si>
  <si>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</si>
  <si>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</si>
  <si>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</si>
  <si>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</si>
  <si>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</si>
  <si>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</si>
  <si>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</si>
  <si>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</si>
  <si>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</si>
  <si>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</si>
  <si>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</si>
  <si>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</si>
  <si>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</si>
  <si>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</si>
  <si>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</si>
  <si>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</si>
  <si>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</si>
  <si>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</si>
  <si>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</si>
  <si>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</si>
  <si>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</si>
  <si>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</si>
  <si>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</si>
  <si>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</si>
  <si>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</si>
  <si>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</si>
  <si>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</si>
  <si>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</si>
  <si>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</si>
  <si>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</si>
  <si>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</si>
  <si>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</si>
  <si>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</si>
  <si>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</si>
  <si>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</si>
  <si>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</si>
  <si>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</si>
  <si>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</si>
  <si>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</si>
  <si>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</si>
  <si>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</si>
  <si>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</si>
  <si>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</si>
  <si>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</si>
  <si>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</si>
  <si>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</si>
  <si>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</si>
  <si>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</si>
  <si>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</si>
  <si>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</si>
  <si>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</si>
  <si>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</si>
  <si>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</si>
  <si>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</si>
  <si>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</si>
  <si>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</si>
  <si>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</si>
  <si>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</si>
  <si>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</si>
  <si>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</si>
  <si>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</si>
  <si>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</si>
  <si>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</si>
  <si>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</si>
  <si>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</si>
  <si>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</si>
  <si>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</si>
  <si>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</si>
  <si>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</si>
  <si>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</si>
  <si>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</si>
  <si>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</si>
  <si>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</si>
  <si>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</si>
  <si>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</si>
  <si>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</si>
  <si>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</si>
  <si>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</si>
  <si>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</si>
  <si>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</si>
  <si>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</si>
  <si>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</si>
  <si>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</si>
  <si>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</si>
  <si>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</si>
  <si>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</si>
  <si>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</si>
  <si>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</si>
  <si>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</si>
  <si>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</si>
  <si>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</si>
  <si>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</si>
  <si>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</si>
  <si>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</si>
  <si>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</si>
  <si>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</si>
  <si>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</si>
  <si>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</si>
  <si>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</si>
  <si>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</si>
  <si>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</si>
  <si>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</si>
  <si>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</si>
  <si>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</si>
  <si>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</si>
  <si>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</si>
  <si>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</si>
  <si>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</si>
  <si>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</si>
  <si>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</si>
  <si>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</si>
  <si>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</si>
  <si>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</si>
  <si>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</si>
  <si>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</si>
  <si>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</si>
  <si>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</si>
  <si>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</si>
  <si>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</si>
  <si>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</si>
  <si>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</si>
  <si>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</si>
  <si>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</si>
  <si>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</si>
  <si>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</si>
  <si>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</si>
  <si>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</si>
  <si>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</si>
  <si>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</si>
  <si>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</si>
  <si>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</si>
  <si>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</si>
  <si>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</si>
  <si>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</si>
  <si>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</si>
  <si>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</si>
  <si>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</si>
  <si>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</si>
  <si>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</si>
  <si>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</si>
  <si>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</si>
  <si>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</si>
  <si>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</si>
  <si>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</si>
  <si>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</si>
  <si>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</si>
  <si>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</si>
  <si>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</si>
  <si>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</si>
  <si>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</si>
  <si>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</si>
  <si>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</si>
  <si>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</si>
  <si>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</si>
  <si>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</si>
  <si>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</si>
  <si>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</si>
  <si>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</si>
  <si>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</si>
  <si>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</si>
  <si>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</si>
  <si>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</si>
  <si>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</si>
  <si>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</si>
  <si>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</si>
  <si>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</si>
  <si>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</si>
  <si>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</si>
  <si>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</si>
  <si>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</si>
  <si>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</si>
  <si>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</si>
  <si>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</si>
  <si>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</si>
  <si>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</si>
  <si>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</si>
  <si>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</si>
  <si>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</si>
  <si>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</si>
  <si>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</si>
  <si>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</si>
  <si>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</si>
  <si>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</si>
  <si>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</si>
  <si>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</si>
  <si>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</si>
  <si>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</si>
  <si>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</si>
  <si>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</si>
  <si>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</si>
  <si>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</si>
  <si>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</si>
  <si>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</si>
  <si>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</si>
  <si>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</si>
  <si>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</si>
  <si>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</si>
  <si>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</si>
  <si>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</si>
  <si>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</si>
  <si>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</si>
  <si>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</si>
  <si>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</si>
  <si>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</si>
  <si>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</si>
  <si>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</si>
  <si>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</si>
  <si>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</si>
  <si>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</si>
  <si>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</si>
  <si>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</si>
  <si>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</si>
  <si>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</si>
  <si>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</si>
  <si>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</si>
  <si>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</si>
  <si>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</si>
  <si>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</si>
  <si>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</si>
  <si>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</si>
  <si>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</si>
  <si>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</si>
  <si>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</si>
  <si>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</si>
  <si>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</si>
  <si>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</si>
  <si>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</si>
  <si>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</si>
  <si>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</si>
  <si>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</si>
  <si>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</si>
  <si>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</si>
  <si>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</si>
  <si>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</si>
  <si>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</si>
  <si>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</si>
  <si>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</si>
  <si>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</si>
  <si>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</si>
  <si>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</si>
  <si>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</si>
  <si>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</si>
  <si>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</si>
  <si>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</si>
  <si>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</si>
  <si>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</si>
  <si>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</si>
  <si>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</si>
  <si>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</si>
  <si>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</si>
  <si>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</si>
  <si>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</si>
  <si>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</si>
  <si>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</si>
  <si>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</si>
  <si>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</si>
  <si>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</si>
  <si>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</si>
  <si>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</si>
  <si>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</si>
  <si>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</si>
  <si>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</si>
  <si>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</si>
  <si>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</si>
  <si>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</si>
  <si>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</si>
  <si>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</si>
  <si>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</si>
  <si>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</si>
  <si>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</si>
  <si>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</si>
  <si>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</si>
  <si>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</si>
  <si>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</si>
  <si>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</si>
  <si>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</si>
  <si>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</si>
  <si>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</si>
  <si>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</si>
  <si>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</si>
  <si>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</si>
  <si>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</si>
  <si>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</si>
  <si>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</si>
  <si>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</si>
  <si>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</si>
  <si>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</si>
  <si>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</si>
  <si>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</si>
  <si>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</si>
  <si>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</si>
  <si>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</si>
  <si>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</si>
  <si>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</si>
  <si>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</si>
  <si>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</si>
  <si>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</si>
  <si>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</si>
  <si>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</si>
  <si>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</si>
  <si>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</si>
  <si>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</si>
  <si>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</si>
  <si>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</si>
  <si>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</si>
  <si>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</si>
  <si>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</si>
  <si>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</si>
  <si>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</si>
  <si>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</si>
  <si>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</si>
  <si>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</si>
  <si>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</si>
  <si>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</si>
  <si>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</si>
  <si>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</si>
  <si>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</si>
  <si>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</si>
  <si>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</si>
  <si>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</si>
  <si>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</si>
  <si>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</si>
  <si>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</si>
  <si>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</si>
  <si>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</si>
  <si>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</si>
  <si>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</si>
  <si>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</si>
  <si>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</si>
  <si>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</si>
  <si>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</si>
  <si>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</si>
  <si>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</si>
  <si>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</si>
  <si>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</si>
  <si>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</si>
  <si>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</si>
  <si>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</si>
  <si>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</si>
  <si>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</si>
  <si>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</si>
  <si>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</si>
  <si>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</si>
  <si>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</si>
  <si>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</si>
  <si>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</si>
  <si>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</si>
  <si>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</si>
  <si>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</si>
  <si>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</si>
  <si>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</si>
  <si>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</si>
  <si>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</si>
  <si>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</si>
  <si>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</si>
  <si>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</si>
  <si>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</si>
  <si>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</si>
  <si>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</si>
  <si>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</si>
  <si>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</si>
  <si>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</si>
  <si>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</si>
  <si>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</si>
  <si>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</si>
  <si>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</si>
  <si>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</si>
  <si>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</si>
  <si>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</si>
  <si>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</si>
  <si>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</si>
  <si>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</si>
  <si>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</si>
  <si>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</si>
  <si>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</si>
  <si>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</si>
  <si>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</si>
  <si>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</si>
  <si>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</si>
  <si>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</si>
  <si>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</si>
  <si>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</si>
  <si>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</si>
  <si>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</si>
  <si>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</si>
  <si>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</si>
  <si>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</si>
  <si>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</si>
  <si>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</si>
  <si>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</si>
  <si>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</si>
  <si>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</si>
  <si>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</si>
  <si>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</si>
  <si>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</si>
  <si>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</si>
  <si>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</si>
  <si>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</si>
  <si>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</si>
  <si>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</si>
  <si>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</si>
  <si>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</si>
  <si>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</si>
  <si>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</si>
  <si>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</si>
  <si>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</si>
  <si>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</si>
  <si>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</si>
  <si>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</si>
  <si>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</si>
  <si>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</si>
  <si>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</si>
  <si>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</si>
  <si>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</si>
  <si>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</si>
  <si>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</si>
  <si>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</si>
  <si>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</si>
  <si>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</si>
  <si>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</si>
  <si>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</si>
  <si>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</si>
  <si>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</si>
  <si>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</si>
  <si>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</si>
  <si>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</si>
  <si>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</si>
  <si>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</si>
  <si>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</si>
  <si>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</si>
  <si>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</si>
  <si>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</si>
  <si>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</si>
  <si>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</si>
  <si>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</si>
  <si>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</si>
  <si>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</si>
  <si>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</si>
  <si>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</si>
  <si>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</si>
  <si>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</si>
  <si>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</si>
  <si>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</si>
  <si>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</si>
  <si>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</si>
  <si>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</si>
  <si>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</si>
  <si>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</si>
  <si>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</si>
  <si>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</si>
  <si>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</si>
  <si>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</si>
  <si>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</si>
  <si>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</si>
  <si>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</si>
  <si>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</si>
  <si>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</si>
  <si>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</si>
  <si>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</si>
  <si>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</si>
  <si>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</si>
  <si>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</si>
  <si>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</si>
  <si>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</si>
  <si>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</si>
  <si>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</si>
  <si>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</si>
  <si>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</si>
  <si>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</si>
  <si>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</si>
  <si>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</si>
  <si>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</si>
  <si>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</si>
  <si>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</si>
  <si>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</si>
  <si>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</si>
  <si>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</si>
  <si>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</si>
  <si>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</si>
  <si>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</si>
  <si>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</si>
  <si>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</si>
  <si>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</si>
  <si>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</si>
  <si>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</si>
  <si>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</si>
  <si>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</si>
  <si>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</si>
  <si>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</si>
  <si>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</si>
  <si>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</si>
  <si>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</si>
  <si>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</si>
  <si>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</si>
  <si>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</si>
  <si>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</si>
  <si>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</si>
  <si>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</si>
  <si>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</si>
  <si>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</si>
  <si>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</si>
  <si>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</si>
  <si>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</si>
  <si>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</si>
  <si>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</si>
  <si>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</si>
  <si>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</si>
  <si>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</si>
  <si>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</si>
  <si>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</si>
  <si>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</si>
  <si>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</si>
  <si>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</si>
  <si>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</si>
  <si>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</si>
  <si>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</si>
  <si>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</si>
  <si>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</si>
  <si>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</si>
  <si>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</si>
  <si>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</si>
  <si>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</si>
  <si>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</si>
  <si>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</si>
  <si>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</si>
  <si>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</si>
  <si>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</si>
  <si>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</si>
  <si>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</si>
  <si>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</si>
  <si>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</si>
  <si>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</si>
  <si>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</si>
  <si>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</si>
  <si>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</si>
  <si>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</si>
  <si>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</si>
  <si>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</si>
  <si>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</si>
  <si>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</si>
  <si>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</si>
  <si>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</si>
  <si>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</si>
  <si>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</si>
  <si>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</si>
  <si>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</si>
  <si>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</si>
  <si>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</si>
  <si>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</si>
  <si>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</si>
  <si>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</si>
  <si>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</si>
  <si>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</si>
  <si>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</si>
  <si>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</si>
  <si>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</si>
  <si>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</si>
  <si>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</si>
  <si>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</si>
  <si>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</si>
  <si>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</si>
  <si>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</si>
  <si>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</si>
  <si>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</si>
  <si>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</si>
  <si>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</si>
  <si>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</si>
  <si>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</si>
  <si>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</si>
  <si>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</si>
  <si>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</si>
  <si>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</si>
  <si>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</si>
  <si>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</si>
  <si>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</si>
  <si>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</si>
  <si>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</si>
  <si>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</si>
  <si>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</si>
  <si>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</si>
  <si>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</si>
  <si>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</si>
  <si>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</si>
  <si>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</si>
  <si>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</si>
  <si>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</si>
  <si>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</si>
  <si>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</si>
  <si>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</si>
  <si>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</si>
  <si>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</si>
  <si>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</si>
  <si>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</si>
  <si>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</si>
  <si>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</si>
  <si>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</si>
  <si>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</si>
  <si>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</si>
  <si>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</si>
  <si>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</si>
  <si>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</si>
  <si>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</si>
  <si>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</si>
  <si>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</si>
  <si>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</si>
  <si>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</si>
  <si>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</si>
  <si>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</si>
  <si>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</si>
  <si>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</si>
  <si>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</si>
  <si>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</si>
  <si>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</si>
  <si>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</si>
  <si>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</si>
  <si>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</si>
  <si>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</si>
  <si>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</si>
  <si>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</si>
  <si>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</si>
  <si>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</si>
  <si>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</si>
  <si>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</si>
  <si>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</si>
  <si>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</si>
  <si>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</si>
  <si>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</si>
  <si>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</si>
  <si>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</si>
  <si>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</si>
  <si>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</si>
  <si>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</si>
  <si>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</si>
  <si>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</si>
  <si>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</si>
  <si>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</si>
  <si>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</si>
  <si>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</si>
  <si>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</si>
  <si>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</si>
  <si>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</si>
  <si>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</si>
  <si>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</si>
  <si>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</si>
  <si>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</si>
  <si>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</si>
  <si>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</si>
  <si>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</si>
  <si>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</si>
  <si>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</si>
  <si>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</si>
  <si>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</si>
  <si>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</si>
  <si>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</si>
  <si>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</si>
  <si>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</si>
  <si>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</si>
  <si>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</si>
  <si>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</si>
  <si>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</si>
  <si>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</si>
  <si>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</si>
  <si>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</si>
  <si>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</si>
  <si>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</si>
  <si>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</si>
  <si>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</si>
  <si>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</si>
  <si>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</si>
  <si>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</si>
  <si>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</si>
  <si>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</si>
  <si>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</si>
  <si>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</si>
  <si>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</si>
  <si>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</si>
  <si>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</si>
  <si>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</si>
  <si>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</si>
  <si>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</si>
  <si>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</si>
  <si>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</si>
  <si>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</si>
  <si>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</si>
  <si>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</si>
  <si>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</si>
  <si>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</si>
  <si>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</si>
  <si>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</si>
  <si>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</si>
  <si>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</si>
  <si>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</si>
  <si>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</si>
  <si>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</si>
  <si>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</si>
  <si>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</si>
  <si>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</si>
  <si>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</si>
  <si>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</si>
  <si>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</si>
  <si>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</si>
  <si>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</si>
  <si>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</si>
  <si>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</si>
  <si>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</si>
  <si>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</si>
  <si>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</si>
  <si>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</si>
  <si>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</si>
  <si>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</si>
  <si>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</si>
  <si>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</si>
  <si>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</si>
  <si>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</si>
  <si>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</si>
  <si>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</si>
  <si>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</si>
  <si>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</si>
  <si>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</si>
  <si>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</si>
  <si>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</si>
  <si>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</si>
  <si>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</si>
  <si>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</si>
  <si>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</si>
  <si>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</si>
  <si>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</si>
  <si>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</si>
  <si>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</si>
  <si>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</si>
  <si>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</si>
  <si>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</si>
  <si>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</si>
  <si>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</si>
  <si>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</si>
  <si>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</si>
  <si>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</si>
  <si>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</si>
  <si>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</si>
  <si>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</si>
  <si>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</si>
  <si>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</si>
  <si>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</si>
  <si>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</si>
  <si>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</si>
  <si>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</si>
  <si>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</si>
  <si>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</si>
  <si>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</si>
  <si>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</si>
  <si>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</si>
  <si>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</si>
  <si>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</si>
  <si>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</si>
  <si>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</si>
  <si>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</si>
  <si>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</si>
  <si>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</si>
  <si>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</si>
  <si>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</si>
  <si>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</si>
  <si>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</si>
  <si>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</si>
  <si>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</si>
  <si>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</si>
  <si>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</si>
  <si>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</si>
  <si>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</si>
  <si>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</si>
  <si>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</si>
  <si>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</si>
  <si>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</si>
  <si>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</si>
  <si>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</si>
  <si>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</si>
  <si>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</si>
  <si>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</si>
  <si>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</si>
  <si>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</si>
  <si>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</si>
  <si>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</si>
  <si>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</si>
  <si>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</si>
  <si>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</si>
  <si>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</si>
  <si>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</si>
  <si>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</si>
  <si>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</si>
  <si>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</si>
  <si>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</si>
  <si>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</si>
  <si>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</si>
  <si>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</si>
  <si>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</si>
  <si>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</si>
  <si>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</si>
  <si>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</si>
  <si>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</si>
  <si>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</si>
  <si>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</si>
  <si>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</si>
  <si>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</si>
  <si>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</si>
  <si>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</si>
  <si>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</si>
  <si>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</si>
  <si>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</si>
  <si>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</si>
  <si>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</si>
  <si>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</si>
  <si>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</si>
  <si>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</si>
  <si>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</si>
  <si>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</si>
  <si>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</si>
  <si>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</si>
  <si>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</si>
  <si>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</si>
  <si>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</si>
  <si>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</si>
  <si>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</si>
  <si>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</si>
  <si>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</si>
  <si>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</si>
  <si>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</si>
  <si>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</si>
  <si>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</si>
  <si>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</si>
  <si>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</si>
  <si>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</si>
  <si>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</si>
  <si>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</si>
  <si>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</si>
  <si>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</si>
  <si>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</si>
  <si>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</si>
  <si>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</si>
  <si>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</si>
  <si>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</si>
  <si>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</si>
  <si>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</si>
  <si>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</si>
  <si>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</si>
  <si>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</si>
  <si>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</si>
  <si>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</si>
  <si>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</si>
  <si>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</si>
  <si>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</si>
  <si>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</si>
  <si>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</si>
  <si>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</si>
  <si>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</si>
  <si>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</si>
  <si>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</si>
  <si>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</si>
  <si>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</si>
  <si>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</si>
  <si>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</si>
  <si>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</si>
  <si>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</si>
  <si>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</si>
  <si>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</si>
  <si>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</si>
  <si>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</si>
  <si>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</si>
  <si>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</si>
  <si>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</si>
  <si>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</si>
  <si>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</si>
  <si>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</si>
  <si>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</si>
  <si>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</si>
  <si>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</si>
  <si>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</si>
  <si>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</si>
  <si>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</si>
  <si>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</si>
  <si>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</si>
  <si>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</si>
  <si>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</si>
  <si>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</si>
  <si>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</si>
  <si>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</si>
  <si>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</si>
  <si>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</si>
  <si>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</si>
  <si>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</si>
  <si>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</si>
  <si>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</si>
  <si>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</si>
  <si>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</si>
  <si>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</si>
  <si>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</si>
  <si>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</si>
  <si>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</si>
  <si>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</si>
  <si>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</si>
  <si>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</si>
  <si>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</si>
  <si>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</si>
  <si>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</si>
  <si>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</si>
  <si>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</si>
  <si>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</si>
  <si>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</si>
  <si>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</si>
  <si>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</si>
  <si>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</si>
  <si>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</si>
  <si>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</si>
  <si>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</si>
  <si>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</si>
  <si>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</si>
  <si>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</si>
  <si>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</si>
  <si>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</si>
  <si>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</si>
  <si>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</si>
  <si>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</si>
  <si>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</si>
  <si>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</si>
  <si>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</si>
  <si>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</si>
  <si>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</si>
  <si>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</si>
  <si>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</si>
  <si>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</si>
  <si>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</si>
  <si>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</si>
  <si>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</si>
  <si>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</si>
  <si>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</si>
  <si>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</si>
  <si>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</si>
  <si>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</si>
  <si>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</si>
  <si>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</si>
  <si>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</si>
  <si>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</si>
  <si>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</si>
  <si>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</si>
  <si>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</si>
  <si>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</si>
  <si>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</si>
  <si>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</si>
  <si>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</si>
  <si>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</si>
  <si>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</si>
  <si>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</si>
  <si>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</si>
  <si>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</si>
  <si>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</si>
  <si>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</si>
  <si>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</si>
  <si>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</si>
  <si>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</si>
  <si>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</si>
  <si>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</si>
  <si>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</si>
  <si>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</si>
  <si>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</si>
  <si>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</si>
  <si>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</si>
  <si>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</si>
  <si>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</si>
  <si>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</si>
  <si>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</si>
  <si>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</si>
  <si>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</si>
  <si>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</si>
  <si>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</si>
  <si>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</si>
  <si>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</si>
  <si>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</si>
  <si>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</si>
  <si>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</si>
  <si>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</si>
  <si>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</si>
  <si>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</si>
  <si>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</si>
  <si>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</si>
  <si>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</si>
  <si>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</si>
  <si>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</si>
  <si>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</si>
  <si>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</si>
  <si>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</si>
  <si>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</si>
  <si>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</si>
  <si>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</si>
  <si>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</si>
  <si>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</si>
  <si>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</si>
  <si>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</si>
  <si>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</si>
  <si>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</si>
  <si>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</si>
  <si>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</si>
  <si>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</si>
  <si>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</si>
  <si>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</si>
  <si>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</si>
  <si>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</si>
  <si>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</si>
  <si>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</si>
  <si>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</si>
  <si>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</si>
  <si>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</si>
  <si>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</si>
  <si>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</si>
  <si>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</si>
  <si>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</si>
  <si>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</si>
  <si>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</si>
  <si>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</si>
  <si>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</si>
  <si>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</si>
  <si>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</si>
  <si>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</si>
  <si>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</si>
  <si>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</si>
  <si>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</si>
  <si>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</si>
  <si>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</si>
  <si>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</si>
  <si>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</si>
  <si>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</si>
  <si>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</si>
  <si>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</si>
  <si>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</si>
  <si>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</si>
  <si>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</si>
  <si>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</si>
  <si>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</si>
  <si>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</si>
  <si>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</si>
  <si>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</si>
  <si>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</si>
  <si>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</si>
  <si>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</si>
  <si>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</si>
  <si>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</si>
  <si>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</si>
  <si>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</si>
  <si>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</si>
  <si>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</si>
  <si>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</si>
  <si>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</si>
  <si>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</si>
  <si>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</si>
  <si>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</si>
  <si>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</si>
  <si>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</si>
  <si>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</si>
  <si>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</si>
  <si>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</si>
  <si>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</si>
  <si>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</si>
  <si>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</si>
  <si>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</si>
  <si>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</si>
  <si>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</si>
  <si>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</si>
  <si>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</si>
  <si>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</si>
  <si>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</si>
  <si>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</si>
  <si>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</si>
  <si>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</si>
  <si>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</si>
  <si>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</si>
  <si>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</si>
  <si>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</si>
  <si>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</si>
  <si>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</si>
  <si>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</si>
  <si>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</si>
  <si>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</si>
  <si>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</si>
  <si>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</si>
  <si>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</si>
  <si>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</si>
  <si>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</si>
  <si>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</si>
  <si>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</si>
  <si>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</si>
  <si>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</si>
  <si>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</si>
  <si>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</si>
  <si>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</si>
  <si>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</si>
  <si>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</si>
  <si>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</si>
  <si>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</si>
  <si>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</si>
  <si>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</si>
  <si>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</si>
  <si>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</si>
  <si>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</si>
  <si>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</si>
  <si>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</si>
  <si>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</si>
  <si>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</si>
  <si>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</si>
  <si>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</si>
  <si>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</si>
  <si>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</si>
  <si>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</si>
  <si>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</si>
  <si>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</si>
  <si>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</si>
  <si>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</si>
  <si>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</si>
  <si>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</si>
  <si>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</si>
  <si>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</si>
  <si>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</si>
  <si>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</si>
  <si>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</si>
  <si>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</si>
  <si>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</si>
  <si>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</si>
  <si>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</si>
  <si>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</si>
  <si>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</si>
  <si>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</si>
  <si>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</si>
  <si>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</si>
  <si>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</si>
  <si>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</si>
  <si>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</si>
  <si>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</si>
  <si>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</si>
  <si>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</si>
  <si>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</si>
  <si>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</si>
  <si>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</si>
  <si>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</si>
  <si>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</si>
  <si>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</si>
  <si>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</si>
  <si>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</si>
  <si>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</si>
  <si>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</si>
  <si>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</si>
  <si>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</si>
  <si>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</si>
  <si>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</si>
  <si>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</si>
  <si>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</si>
  <si>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</si>
  <si>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</si>
  <si>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</si>
  <si>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</si>
  <si>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</si>
  <si>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</si>
  <si>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</si>
  <si>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</si>
  <si>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</si>
  <si>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</si>
  <si>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</si>
  <si>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</si>
  <si>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</si>
  <si>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</si>
  <si>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</si>
  <si>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</si>
  <si>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</si>
  <si>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</si>
  <si>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</si>
  <si>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</si>
  <si>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</si>
  <si>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</si>
  <si>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</si>
  <si>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</si>
  <si>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</si>
  <si>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</si>
  <si>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</si>
  <si>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</si>
  <si>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</si>
  <si>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</si>
  <si>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</si>
  <si>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</si>
  <si>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</si>
  <si>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</si>
  <si>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</si>
  <si>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</si>
  <si>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</si>
  <si>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</si>
  <si>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</si>
  <si>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</si>
  <si>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</si>
  <si>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</si>
  <si>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</si>
  <si>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</si>
  <si>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</si>
  <si>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</si>
  <si>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</si>
  <si>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</si>
  <si>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</si>
  <si>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</si>
  <si>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</si>
  <si>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</si>
  <si>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</si>
  <si>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</si>
  <si>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</si>
  <si>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</si>
  <si>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</si>
  <si>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</si>
  <si>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</si>
  <si>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</si>
  <si>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</si>
  <si>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</si>
  <si>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</si>
  <si>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</si>
  <si>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</si>
  <si>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</si>
  <si>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</si>
  <si>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</si>
  <si>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</si>
  <si>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</si>
  <si>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</si>
  <si>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</si>
  <si>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</si>
  <si>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</si>
  <si>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</si>
  <si>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</si>
  <si>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</si>
  <si>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</si>
  <si>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</si>
  <si>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</si>
  <si>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</si>
  <si>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</si>
  <si>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</si>
  <si>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</si>
  <si>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</si>
  <si>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</si>
  <si>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</si>
  <si>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</si>
  <si>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</si>
  <si>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</si>
  <si>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</si>
  <si>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</si>
  <si>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</si>
  <si>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</si>
  <si>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</si>
  <si>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</si>
  <si>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</si>
  <si>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</si>
  <si>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</si>
  <si>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</si>
  <si>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</si>
  <si>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</si>
  <si>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</si>
  <si>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</si>
  <si>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</si>
  <si>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</si>
  <si>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</si>
  <si>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</si>
  <si>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</si>
  <si>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</si>
  <si>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</si>
  <si>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</si>
  <si>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</si>
  <si>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</si>
  <si>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</si>
  <si>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</si>
  <si>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</si>
  <si>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</si>
  <si>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</si>
  <si>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</si>
  <si>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</si>
  <si>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</si>
  <si>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</si>
  <si>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</si>
  <si>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</si>
  <si>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</si>
  <si>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</si>
  <si>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</si>
  <si>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</si>
  <si>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</si>
  <si>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</si>
  <si>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</si>
  <si>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</si>
  <si>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</si>
  <si>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</si>
  <si>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</si>
  <si>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</si>
  <si>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</si>
  <si>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</si>
  <si>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</si>
  <si>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</si>
  <si>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</si>
  <si>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</si>
  <si>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</si>
  <si>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</si>
  <si>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</si>
  <si>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</si>
  <si>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</si>
  <si>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</si>
  <si>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</si>
  <si>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</si>
  <si>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</si>
  <si>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</si>
  <si>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</si>
  <si>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</si>
  <si>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</si>
  <si>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</si>
  <si>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</si>
  <si>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</si>
  <si>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</si>
  <si>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</si>
  <si>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</si>
  <si>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</si>
  <si>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</si>
  <si>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</si>
  <si>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</si>
  <si>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</si>
  <si>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</si>
  <si>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</si>
  <si>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</si>
  <si>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</si>
  <si>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</si>
  <si>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</si>
  <si>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</si>
  <si>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</si>
  <si>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</si>
  <si>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</si>
  <si>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</si>
  <si>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</si>
  <si>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</si>
  <si>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</si>
  <si>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</si>
  <si>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</si>
  <si>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</si>
  <si>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</si>
  <si>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</si>
  <si>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</si>
  <si>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</si>
  <si>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</si>
  <si>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</si>
  <si>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</si>
  <si>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</si>
  <si>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</si>
  <si>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</si>
  <si>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</si>
  <si>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</si>
  <si>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</si>
  <si>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</si>
  <si>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</si>
  <si>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</si>
  <si>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</si>
  <si>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</si>
  <si>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</si>
  <si>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</si>
  <si>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</si>
  <si>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</si>
  <si>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</si>
  <si>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</si>
  <si>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</si>
  <si>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</si>
  <si>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</si>
  <si>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</si>
  <si>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</si>
  <si>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</si>
  <si>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</si>
  <si>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</si>
  <si>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</si>
  <si>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</si>
  <si>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</si>
  <si>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</si>
  <si>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</si>
  <si>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</si>
  <si>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</si>
  <si>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</si>
  <si>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</si>
  <si>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</si>
  <si>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</si>
  <si>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</si>
  <si>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</si>
  <si>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</si>
  <si>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</si>
  <si>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</si>
  <si>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</si>
  <si>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</si>
  <si>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</si>
  <si>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</si>
  <si>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</si>
  <si>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</si>
  <si>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</si>
  <si>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</si>
  <si>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</si>
  <si>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</si>
  <si>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</si>
  <si>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</si>
  <si>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</si>
  <si>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</si>
  <si>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</si>
  <si>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</si>
  <si>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</si>
  <si>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</si>
  <si>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</si>
  <si>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</si>
  <si>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</si>
  <si>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</si>
  <si>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</si>
  <si>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</si>
  <si>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</si>
  <si>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</si>
  <si>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</si>
  <si>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</si>
  <si>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</si>
  <si>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</si>
  <si>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</si>
  <si>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</si>
  <si>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</si>
  <si>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</si>
  <si>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</si>
  <si>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</si>
  <si>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</si>
  <si>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</si>
  <si>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</si>
  <si>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</si>
  <si>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</si>
  <si>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</si>
  <si>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</si>
  <si>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</si>
  <si>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</si>
  <si>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</si>
  <si>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</si>
  <si>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</si>
  <si>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</si>
  <si>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</si>
  <si>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</si>
  <si>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</si>
  <si>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</si>
  <si>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</si>
  <si>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</si>
  <si>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</si>
  <si>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</si>
  <si>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</si>
  <si>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</si>
  <si>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</si>
  <si>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</si>
  <si>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</si>
  <si>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</si>
  <si>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</si>
  <si>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</si>
  <si>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</si>
  <si>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</si>
  <si>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</si>
  <si>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</si>
  <si>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</si>
  <si>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</si>
  <si>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</si>
  <si>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</si>
  <si>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</si>
  <si>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</si>
  <si>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</si>
  <si>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</si>
  <si>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</si>
  <si>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</si>
  <si>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</si>
  <si>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</si>
  <si>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</si>
  <si>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</si>
  <si>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</si>
  <si>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</si>
  <si>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</si>
  <si>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</si>
  <si>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</si>
  <si>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</si>
  <si>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</si>
  <si>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</si>
  <si>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</si>
  <si>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</si>
  <si>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</si>
  <si>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</si>
  <si>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</si>
  <si>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</si>
  <si>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</si>
  <si>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</si>
  <si>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</si>
  <si>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</si>
  <si>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</si>
  <si>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</si>
  <si>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</si>
  <si>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</si>
  <si>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</si>
  <si>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</si>
  <si>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</si>
  <si>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</si>
  <si>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</si>
  <si>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</si>
  <si>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</si>
  <si>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</si>
  <si>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</si>
  <si>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</si>
  <si>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</si>
  <si>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</si>
  <si>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</si>
  <si>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</si>
  <si>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</si>
  <si>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</si>
  <si>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</si>
  <si>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</si>
  <si>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</si>
  <si>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</si>
  <si>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</si>
  <si>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</si>
  <si>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</si>
  <si>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</si>
  <si>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</si>
  <si>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</si>
  <si>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</si>
  <si>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</si>
  <si>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</si>
  <si>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</si>
  <si>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</si>
  <si>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</si>
  <si>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</si>
  <si>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</si>
  <si>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</si>
  <si>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</si>
  <si>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</si>
  <si>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</si>
  <si>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</si>
  <si>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</si>
  <si>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</si>
  <si>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</si>
  <si>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</si>
  <si>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</si>
  <si>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</si>
  <si>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</si>
  <si>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</si>
  <si>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</si>
  <si>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</si>
  <si>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</si>
  <si>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</si>
  <si>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</si>
  <si>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</si>
  <si>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</si>
  <si>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</si>
  <si>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</si>
  <si>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</si>
  <si>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</si>
  <si>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</si>
  <si>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</si>
  <si>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</si>
  <si>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</si>
  <si>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</si>
  <si>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</si>
  <si>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</si>
  <si>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</si>
  <si>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</si>
  <si>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</si>
  <si>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</si>
  <si>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</si>
  <si>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</si>
  <si>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</si>
  <si>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</si>
  <si>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</si>
  <si>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</si>
  <si>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</si>
  <si>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</si>
  <si>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</si>
  <si>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</si>
  <si>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</si>
  <si>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</si>
  <si>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</si>
  <si>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</si>
  <si>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</si>
  <si>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</si>
  <si>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</si>
  <si>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</si>
  <si>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</si>
  <si>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</si>
  <si>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</si>
  <si>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</si>
  <si>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</si>
  <si>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</si>
  <si>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</si>
  <si>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</si>
  <si>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</si>
  <si>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</si>
  <si>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</si>
  <si>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</si>
  <si>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</si>
  <si>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</si>
  <si>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</si>
  <si>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</si>
  <si>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</si>
  <si>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</si>
  <si>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</si>
  <si>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</si>
  <si>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</si>
  <si>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</si>
  <si>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</si>
  <si>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</si>
  <si>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</si>
  <si>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</si>
  <si>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</si>
  <si>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</si>
  <si>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</si>
  <si>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</si>
  <si>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</si>
  <si>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</si>
  <si>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</si>
  <si>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</si>
  <si>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</si>
  <si>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</si>
  <si>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</si>
  <si>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</si>
  <si>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</si>
  <si>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</si>
  <si>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</si>
  <si>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</si>
  <si>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</si>
  <si>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</si>
  <si>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</si>
  <si>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</si>
  <si>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</si>
  <si>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</si>
  <si>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</si>
  <si>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</si>
  <si>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</si>
  <si>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</si>
  <si>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</si>
  <si>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</si>
  <si>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</si>
  <si>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</si>
  <si>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</si>
  <si>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</si>
  <si>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</si>
  <si>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</si>
  <si>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</si>
  <si>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</si>
  <si>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</si>
  <si>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</si>
  <si>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</si>
  <si>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</si>
  <si>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</si>
  <si>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</si>
  <si>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</si>
  <si>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</si>
  <si>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</si>
  <si>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</si>
  <si>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</si>
  <si>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</si>
  <si>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</si>
  <si>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</si>
  <si>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</si>
  <si>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</si>
  <si>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</si>
  <si>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</si>
  <si>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</si>
  <si>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</si>
  <si>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</si>
  <si>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</si>
  <si>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</si>
  <si>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</si>
  <si>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</si>
  <si>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</si>
  <si>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</si>
  <si>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</si>
  <si>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</si>
  <si>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</si>
  <si>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</si>
  <si>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</si>
  <si>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</si>
  <si>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</si>
  <si>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</si>
  <si>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</si>
  <si>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</si>
  <si>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</si>
  <si>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</si>
  <si>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</si>
  <si>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</si>
  <si>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</si>
  <si>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</si>
  <si>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</si>
  <si>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</si>
  <si>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</si>
  <si>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</si>
  <si>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</si>
  <si>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</si>
  <si>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</si>
  <si>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</si>
  <si>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</si>
  <si>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</si>
  <si>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</si>
  <si>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</si>
  <si>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</si>
  <si>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</si>
  <si>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</si>
  <si>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</si>
  <si>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</si>
  <si>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</si>
  <si>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</si>
  <si>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</si>
  <si>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</si>
  <si>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</si>
  <si>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</si>
  <si>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</si>
  <si>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</si>
  <si>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</si>
  <si>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</si>
  <si>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</si>
  <si>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</si>
  <si>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</si>
  <si>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</si>
  <si>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</si>
  <si>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</si>
  <si>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</si>
  <si>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</si>
  <si>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</si>
  <si>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</si>
  <si>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</si>
  <si>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</si>
  <si>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</si>
  <si>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</si>
  <si>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</si>
  <si>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</si>
  <si>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</si>
  <si>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</si>
  <si>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</si>
  <si>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</si>
  <si>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</si>
  <si>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</si>
  <si>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</si>
  <si>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</si>
  <si>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</si>
  <si>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</si>
  <si>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</si>
  <si>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</si>
  <si>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</si>
  <si>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</si>
  <si>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</si>
  <si>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</si>
  <si>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</si>
  <si>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</si>
  <si>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</si>
  <si>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</si>
  <si>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</si>
  <si>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</si>
  <si>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</si>
  <si>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</si>
  <si>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</si>
  <si>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</si>
  <si>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</si>
  <si>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</si>
  <si>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</si>
  <si>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</si>
  <si>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</si>
  <si>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</si>
  <si>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</si>
  <si>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</si>
  <si>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</si>
  <si>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</si>
  <si>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</si>
  <si>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</si>
  <si>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</si>
  <si>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</si>
  <si>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</si>
  <si>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</si>
  <si>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</si>
  <si>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</si>
  <si>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</si>
  <si>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</si>
  <si>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</si>
  <si>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</si>
  <si>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</si>
  <si>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</si>
  <si>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</si>
  <si>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</si>
  <si>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</si>
  <si>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</si>
  <si>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</si>
  <si>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</si>
  <si>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</si>
  <si>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</si>
  <si>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</si>
  <si>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</si>
  <si>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</si>
  <si>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</si>
  <si>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</si>
  <si>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</si>
  <si>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</si>
  <si>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</si>
  <si>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</si>
  <si>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</si>
  <si>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</si>
  <si>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</si>
  <si>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</si>
  <si>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</si>
  <si>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</si>
  <si>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</si>
  <si>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</si>
  <si>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</si>
  <si>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</si>
  <si>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</si>
  <si>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</si>
  <si>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</si>
  <si>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</si>
  <si>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</si>
  <si>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</si>
  <si>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</si>
  <si>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</si>
  <si>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</si>
  <si>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</si>
  <si>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</si>
  <si>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</si>
  <si>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</si>
  <si>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</si>
  <si>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</si>
  <si>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</si>
  <si>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</si>
  <si>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</si>
  <si>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</si>
  <si>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</si>
  <si>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</si>
  <si>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</si>
  <si>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</si>
  <si>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</si>
  <si>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</si>
  <si>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</si>
  <si>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</si>
  <si>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</si>
  <si>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</si>
  <si>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</si>
  <si>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</si>
  <si>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</si>
  <si>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</si>
  <si>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</si>
  <si>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</si>
  <si>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</si>
  <si>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</si>
  <si>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</si>
  <si>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</si>
  <si>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</si>
  <si>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</si>
  <si>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</si>
  <si>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</si>
  <si>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</si>
  <si>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</si>
  <si>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</si>
  <si>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</si>
  <si>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</si>
  <si>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</si>
  <si>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</si>
  <si>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</si>
  <si>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</si>
  <si>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</si>
  <si>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</si>
  <si>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</si>
  <si>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</si>
  <si>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</si>
  <si>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</si>
  <si>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</si>
  <si>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</si>
  <si>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</si>
  <si>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</si>
  <si>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</si>
  <si>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</si>
  <si>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</si>
  <si>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</si>
  <si>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</si>
  <si>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</si>
  <si>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</si>
  <si>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</si>
  <si>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</si>
  <si>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</si>
  <si>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</si>
  <si>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</si>
  <si>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</si>
  <si>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</si>
  <si>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</si>
  <si>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</si>
  <si>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</si>
  <si>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</si>
  <si>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</si>
  <si>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</si>
  <si>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</si>
  <si>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</si>
  <si>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</si>
  <si>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</si>
  <si>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</si>
  <si>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</si>
  <si>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</si>
  <si>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</si>
  <si>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</si>
  <si>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</si>
  <si>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</si>
  <si>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</si>
  <si>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</si>
  <si>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</si>
  <si>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</si>
  <si>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</si>
  <si>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</si>
  <si>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</si>
  <si>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</si>
  <si>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</si>
  <si>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</si>
  <si>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</si>
  <si>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</si>
  <si>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</si>
  <si>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</si>
  <si>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</si>
  <si>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</si>
  <si>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</si>
  <si>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</si>
  <si>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</si>
  <si>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</si>
  <si>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</si>
  <si>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</si>
  <si>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</si>
  <si>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</si>
  <si>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</si>
  <si>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</si>
  <si>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</si>
  <si>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</si>
  <si>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</si>
  <si>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</si>
  <si>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</si>
  <si>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</si>
  <si>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</si>
  <si>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</si>
  <si>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</si>
  <si>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</si>
  <si>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</si>
  <si>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</si>
  <si>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</si>
  <si>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</si>
  <si>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</si>
  <si>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</si>
  <si>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</si>
  <si>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</si>
  <si>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</si>
  <si>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</si>
  <si>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</si>
  <si>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</si>
  <si>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</si>
  <si>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</si>
  <si>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</si>
  <si>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</si>
  <si>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</si>
  <si>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</si>
  <si>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</si>
  <si>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</si>
  <si>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</si>
  <si>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</si>
  <si>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</si>
  <si>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</si>
  <si>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</si>
  <si>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</si>
  <si>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</si>
  <si>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</si>
  <si>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</si>
  <si>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</si>
  <si>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</si>
  <si>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</si>
  <si>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</si>
  <si>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</si>
  <si>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</si>
  <si>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</si>
  <si>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</si>
  <si>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</si>
  <si>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</si>
  <si>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</si>
  <si>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</si>
  <si>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</si>
  <si>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</si>
  <si>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</si>
  <si>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</si>
  <si>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</si>
  <si>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</si>
  <si>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</si>
  <si>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</si>
  <si>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</si>
  <si>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</si>
  <si>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</si>
  <si>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</si>
  <si>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</si>
  <si>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</si>
  <si>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</si>
  <si>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</si>
  <si>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</si>
  <si>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</si>
  <si>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</si>
  <si>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</si>
  <si>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</si>
  <si>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</si>
  <si>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</si>
  <si>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</si>
  <si>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</si>
  <si>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</si>
  <si>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</si>
  <si>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</si>
  <si>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</si>
  <si>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</si>
  <si>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</si>
  <si>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</si>
  <si>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</si>
  <si>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</si>
  <si>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</si>
  <si>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</si>
  <si>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</si>
  <si>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</si>
  <si>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</si>
  <si>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</si>
  <si>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</si>
  <si>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</si>
  <si>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</si>
  <si>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</si>
  <si>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</si>
  <si>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</si>
  <si>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</si>
  <si>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</si>
  <si>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</si>
  <si>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</si>
  <si>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</si>
  <si>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</si>
  <si>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</si>
  <si>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</si>
  <si>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</si>
  <si>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</si>
  <si>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</si>
  <si>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</si>
  <si>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</si>
  <si>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</si>
  <si>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</si>
  <si>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</si>
  <si>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</si>
  <si>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</si>
  <si>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</si>
  <si>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</si>
  <si>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</si>
  <si>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</si>
  <si>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</si>
  <si>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</si>
  <si>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</si>
  <si>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</si>
  <si>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</si>
  <si>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</si>
  <si>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</si>
  <si>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</si>
  <si>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</si>
  <si>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</si>
  <si>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</si>
  <si>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</si>
  <si>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</si>
  <si>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</si>
  <si>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</si>
  <si>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</si>
  <si>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</si>
  <si>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</si>
  <si>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</si>
  <si>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</si>
  <si>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</si>
  <si>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</si>
  <si>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</si>
  <si>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</si>
  <si>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</si>
  <si>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</si>
  <si>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</si>
  <si>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</si>
  <si>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</si>
  <si>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</si>
  <si>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</si>
  <si>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</si>
  <si>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</si>
  <si>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</si>
  <si>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</si>
  <si>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</si>
  <si>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</si>
  <si>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</si>
  <si>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</si>
  <si>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</si>
  <si>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</si>
  <si>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</si>
  <si>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</si>
  <si>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</si>
  <si>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</si>
  <si>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</si>
  <si>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</si>
  <si>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</si>
  <si>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</si>
  <si>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</si>
  <si>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</si>
  <si>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</si>
  <si>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</si>
  <si>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</si>
  <si>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</si>
  <si>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</si>
  <si>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</si>
  <si>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</si>
  <si>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</si>
  <si>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</si>
  <si>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</si>
  <si>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</si>
  <si>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</si>
  <si>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</si>
  <si>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</si>
  <si>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</si>
  <si>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</si>
  <si>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</si>
  <si>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</si>
  <si>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</si>
  <si>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</si>
  <si>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</si>
  <si>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</si>
  <si>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</si>
  <si>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</si>
  <si>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</si>
  <si>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</si>
  <si>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</si>
  <si>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</si>
  <si>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</si>
  <si>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</si>
  <si>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</si>
  <si>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</si>
  <si>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</si>
  <si>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</si>
  <si>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</si>
  <si>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</si>
  <si>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</si>
  <si>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</si>
  <si>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</si>
  <si>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</si>
  <si>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</si>
  <si>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</si>
  <si>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</si>
  <si>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</si>
  <si>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</si>
  <si>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</si>
  <si>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</si>
  <si>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</si>
  <si>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</si>
  <si>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</si>
  <si>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</si>
  <si>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</si>
  <si>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</si>
  <si>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</si>
  <si>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</si>
  <si>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</si>
  <si>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</si>
  <si>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</si>
  <si>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</si>
  <si>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</si>
  <si>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</si>
  <si>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</si>
  <si>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</si>
  <si>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</si>
  <si>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</si>
  <si>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</si>
  <si>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</si>
  <si>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</si>
  <si>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</si>
  <si>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</si>
  <si>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</si>
  <si>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</si>
  <si>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</si>
  <si>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</si>
  <si>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</si>
  <si>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</si>
  <si>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</si>
  <si>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</si>
  <si>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</si>
  <si>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</si>
  <si>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</si>
  <si>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</si>
  <si>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</si>
  <si>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</si>
  <si>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</si>
  <si>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</si>
  <si>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</si>
  <si>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</si>
  <si>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</si>
  <si>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</si>
  <si>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</si>
  <si>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</si>
  <si>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</si>
  <si>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</si>
  <si>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</si>
  <si>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</si>
  <si>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</si>
  <si>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</si>
  <si>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</si>
  <si>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</si>
  <si>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</si>
  <si>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</si>
  <si>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</si>
  <si>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</si>
  <si>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</si>
  <si>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</si>
  <si>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</si>
  <si>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</si>
  <si>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</si>
  <si>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</si>
  <si>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</si>
  <si>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</si>
  <si>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</si>
  <si>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</si>
  <si>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</si>
  <si>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</si>
  <si>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</si>
  <si>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</si>
  <si>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</si>
  <si>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</si>
  <si>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</si>
  <si>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</si>
  <si>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</si>
  <si>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</si>
  <si>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</si>
  <si>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</si>
  <si>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</si>
  <si>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</si>
  <si>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</si>
  <si>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</si>
  <si>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</si>
  <si>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</si>
  <si>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</si>
  <si>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</si>
  <si>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</si>
  <si>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</si>
  <si>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</si>
  <si>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</si>
  <si>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</si>
  <si>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</si>
  <si>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</si>
  <si>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</si>
  <si>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</si>
  <si>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</si>
  <si>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</si>
  <si>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</si>
  <si>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</si>
  <si>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</si>
  <si>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</si>
  <si>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</si>
  <si>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</si>
  <si>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</si>
  <si>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</si>
  <si>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</si>
  <si>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</si>
  <si>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</si>
  <si>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</si>
  <si>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</si>
  <si>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</si>
  <si>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</si>
  <si>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</si>
  <si>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</si>
  <si>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</si>
  <si>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</si>
  <si>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</si>
  <si>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</si>
  <si>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</si>
  <si>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</si>
  <si>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</si>
  <si>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</si>
  <si>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</si>
  <si>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</si>
  <si>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</si>
  <si>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</si>
  <si>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</si>
  <si>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</si>
  <si>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</si>
  <si>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</si>
  <si>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</si>
  <si>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</si>
  <si>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</si>
  <si>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</si>
  <si>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</si>
  <si>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</si>
  <si>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</si>
  <si>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</si>
  <si>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</si>
  <si>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</si>
  <si>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</si>
  <si>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</si>
  <si>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</si>
  <si>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</si>
  <si>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</si>
  <si>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</si>
  <si>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</si>
  <si>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</si>
  <si>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</si>
  <si>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</si>
  <si>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</si>
  <si>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</si>
  <si>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</si>
  <si>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</si>
  <si>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</si>
  <si>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</si>
  <si>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</si>
  <si>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</si>
  <si>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</si>
  <si>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</si>
  <si>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</si>
  <si>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</si>
  <si>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</si>
  <si>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</si>
  <si>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</si>
  <si>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</si>
  <si>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</si>
  <si>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</si>
  <si>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</si>
  <si>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</si>
  <si>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</si>
  <si>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</si>
  <si>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</si>
  <si>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</si>
  <si>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</si>
  <si>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</si>
  <si>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</si>
  <si>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</si>
  <si>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</si>
  <si>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</si>
  <si>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</si>
  <si>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</si>
  <si>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</si>
  <si>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</si>
  <si>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</si>
  <si>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</si>
  <si>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</si>
  <si>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</si>
  <si>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</si>
  <si>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</si>
  <si>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</si>
  <si>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</si>
  <si>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</si>
  <si>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</si>
  <si>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</si>
  <si>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</si>
  <si>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</si>
  <si>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</si>
  <si>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</si>
  <si>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</si>
  <si>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</si>
  <si>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</si>
  <si>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</si>
  <si>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</si>
  <si>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</si>
  <si>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</si>
  <si>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</si>
  <si>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</si>
  <si>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</si>
  <si>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</si>
  <si>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</si>
  <si>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</si>
  <si>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</si>
  <si>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</si>
  <si>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</si>
  <si>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</si>
  <si>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</si>
  <si>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</si>
  <si>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</si>
  <si>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</si>
  <si>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</si>
  <si>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</si>
  <si>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</si>
  <si>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</si>
  <si>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</si>
  <si>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</si>
  <si>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</si>
  <si>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</si>
  <si>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</si>
  <si>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</si>
  <si>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</si>
  <si>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</si>
  <si>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</si>
  <si>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</si>
  <si>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</si>
  <si>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</si>
  <si>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</si>
  <si>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</si>
  <si>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</si>
  <si>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</si>
  <si>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</si>
  <si>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</si>
  <si>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</si>
  <si>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</si>
  <si>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</si>
  <si>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</si>
  <si>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</si>
  <si>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</si>
  <si>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</si>
  <si>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</si>
  <si>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</si>
  <si>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</si>
  <si>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</si>
  <si>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</si>
  <si>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</si>
  <si>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</si>
  <si>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</si>
  <si>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</si>
  <si>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</si>
  <si>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</si>
  <si>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</si>
  <si>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</si>
  <si>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</si>
  <si>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</si>
  <si>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</si>
  <si>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</si>
  <si>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</si>
  <si>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</si>
  <si>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</si>
  <si>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</si>
  <si>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</si>
  <si>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</si>
  <si>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</si>
  <si>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</si>
  <si>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</si>
  <si>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</si>
  <si>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</si>
  <si>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</si>
  <si>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</si>
  <si>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</si>
  <si>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</si>
  <si>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</si>
  <si>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</si>
  <si>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</si>
  <si>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</si>
  <si>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</si>
  <si>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</si>
  <si>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</si>
  <si>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</si>
  <si>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</si>
  <si>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</si>
  <si>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</si>
  <si>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</si>
  <si>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</si>
  <si>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</si>
  <si>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</si>
  <si>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</si>
  <si>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</si>
  <si>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</si>
  <si>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</si>
  <si>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</si>
  <si>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</si>
  <si>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</si>
  <si>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</si>
  <si>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</si>
  <si>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</si>
  <si>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</si>
  <si>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</si>
  <si>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</si>
  <si>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</si>
  <si>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</si>
  <si>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</si>
  <si>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</si>
  <si>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</si>
  <si>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</si>
  <si>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</si>
  <si>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</si>
  <si>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</si>
  <si>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</si>
  <si>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</si>
  <si>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</si>
  <si>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</si>
  <si>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</si>
  <si>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</si>
  <si>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</si>
  <si>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</si>
  <si>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</si>
  <si>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</si>
  <si>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</si>
  <si>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</si>
  <si>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</si>
  <si>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</si>
  <si>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</si>
  <si>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</si>
  <si>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</si>
  <si>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</si>
  <si>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</si>
  <si>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</si>
  <si>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</si>
  <si>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</si>
  <si>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</si>
  <si>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</si>
  <si>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</si>
  <si>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</si>
  <si>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</si>
  <si>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</si>
  <si>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</si>
  <si>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</si>
  <si>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</si>
  <si>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</si>
  <si>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</si>
  <si>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</si>
  <si>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</si>
  <si>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</si>
  <si>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</si>
  <si>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</si>
  <si>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</si>
  <si>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</si>
  <si>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</si>
  <si>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</si>
  <si>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</si>
  <si>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</si>
  <si>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</si>
  <si>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</si>
  <si>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</si>
  <si>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</si>
  <si>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</si>
  <si>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</si>
  <si>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</si>
  <si>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</si>
  <si>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</si>
  <si>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</si>
  <si>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</si>
  <si>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</si>
  <si>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</si>
  <si>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</si>
  <si>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</si>
  <si>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</si>
  <si>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</si>
  <si>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</si>
  <si>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</si>
  <si>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</si>
  <si>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</si>
  <si>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</si>
  <si>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</si>
  <si>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</si>
  <si>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</si>
  <si>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</si>
  <si>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</si>
  <si>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</si>
  <si>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</si>
  <si>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</si>
  <si>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</si>
  <si>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</si>
  <si>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</si>
  <si>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</si>
  <si>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</si>
  <si>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</si>
  <si>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</si>
  <si>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</si>
  <si>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</si>
  <si>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</si>
  <si>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</si>
  <si>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</si>
  <si>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</si>
  <si>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</si>
  <si>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</si>
  <si>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</si>
  <si>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</si>
  <si>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</si>
  <si>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</si>
  <si>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</si>
  <si>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</si>
  <si>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</si>
  <si>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</si>
  <si>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</si>
  <si>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</si>
  <si>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</si>
  <si>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</si>
  <si>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</si>
  <si>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</si>
  <si>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</si>
  <si>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</si>
  <si>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</si>
  <si>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</si>
  <si>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</si>
  <si>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</si>
  <si>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</si>
  <si>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</si>
  <si>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</si>
  <si>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</si>
  <si>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</si>
  <si>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</si>
  <si>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</si>
  <si>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</si>
  <si>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</si>
  <si>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</si>
  <si>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</si>
  <si>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</si>
  <si>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</si>
  <si>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</si>
  <si>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</si>
  <si>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</si>
  <si>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</si>
  <si>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</si>
  <si>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</si>
  <si>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</si>
  <si>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</si>
  <si>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</si>
  <si>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</si>
  <si>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</si>
  <si>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</si>
  <si>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</si>
  <si>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</si>
  <si>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</si>
  <si>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</si>
  <si>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</si>
  <si>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</si>
  <si>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</si>
  <si>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</si>
  <si>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</si>
  <si>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</si>
  <si>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</si>
  <si>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</si>
  <si>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</si>
  <si>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</si>
  <si>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</si>
  <si>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</si>
  <si>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</si>
  <si>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</si>
  <si>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</si>
  <si>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</si>
  <si>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</si>
  <si>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</si>
  <si>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</si>
  <si>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</si>
  <si>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</si>
  <si>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</si>
  <si>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</si>
  <si>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</si>
  <si>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</si>
  <si>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</si>
  <si>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</si>
  <si>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</si>
  <si>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</si>
  <si>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</si>
  <si>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</si>
  <si>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</si>
  <si>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</si>
  <si>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</si>
  <si>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</si>
  <si>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</si>
  <si>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</si>
  <si>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</si>
  <si>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</si>
  <si>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</si>
  <si>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</si>
  <si>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</si>
  <si>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</si>
  <si>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</si>
  <si>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</si>
  <si>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</si>
  <si>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</si>
  <si>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</si>
  <si>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</si>
  <si>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</si>
  <si>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</si>
  <si>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</si>
  <si>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</si>
  <si>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</si>
  <si>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</si>
  <si>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</si>
  <si>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</si>
  <si>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</si>
  <si>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</si>
  <si>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</si>
  <si>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</si>
  <si>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</si>
  <si>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</si>
  <si>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</si>
  <si>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</si>
  <si>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</si>
  <si>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</si>
  <si>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</si>
  <si>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</si>
  <si>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</si>
  <si>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</si>
  <si>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</si>
  <si>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</si>
  <si>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</si>
  <si>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</si>
  <si>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</si>
  <si>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</si>
  <si>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</si>
  <si>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</si>
  <si>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</si>
  <si>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</si>
  <si>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</si>
  <si>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</si>
  <si>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</si>
  <si>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</si>
  <si>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</si>
  <si>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</si>
  <si>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</si>
  <si>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</si>
  <si>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</si>
  <si>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</si>
  <si>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</si>
  <si>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</si>
  <si>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</si>
  <si>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</si>
  <si>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</si>
  <si>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</si>
  <si>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</si>
  <si>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</si>
  <si>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</si>
  <si>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</si>
  <si>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</si>
  <si>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</si>
  <si>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</si>
  <si>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</si>
  <si>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</si>
  <si>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</si>
  <si>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</si>
  <si>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</si>
  <si>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</si>
  <si>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</si>
  <si>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</si>
  <si>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</si>
  <si>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</si>
  <si>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</si>
  <si>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</si>
  <si>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</si>
  <si>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</si>
  <si>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</si>
  <si>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</si>
  <si>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</si>
  <si>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</si>
  <si>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</si>
  <si>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</si>
  <si>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</si>
  <si>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</si>
  <si>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</si>
  <si>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</si>
  <si>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</si>
  <si>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</si>
  <si>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</si>
  <si>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</si>
  <si>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</si>
  <si>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</si>
  <si>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</si>
  <si>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</si>
  <si>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</si>
  <si>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</si>
  <si>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</si>
  <si>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</si>
  <si>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</si>
  <si>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</si>
  <si>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</si>
  <si>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</si>
  <si>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</si>
  <si>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</si>
  <si>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</si>
  <si>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</si>
  <si>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</si>
  <si>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</si>
  <si>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</si>
  <si>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</si>
  <si>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</si>
  <si>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</si>
  <si>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</si>
  <si>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</si>
  <si>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</si>
  <si>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</si>
  <si>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</si>
  <si>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</si>
  <si>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</si>
  <si>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</si>
  <si>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</si>
  <si>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</si>
  <si>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</si>
  <si>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</si>
  <si>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</si>
  <si>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</si>
  <si>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</si>
  <si>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</si>
  <si>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</si>
  <si>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</si>
  <si>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</si>
  <si>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</si>
  <si>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</si>
  <si>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</si>
  <si>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</si>
  <si>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</si>
  <si>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</si>
  <si>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</si>
  <si>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</si>
  <si>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</si>
  <si>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</si>
  <si>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</si>
  <si>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</si>
  <si>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</si>
  <si>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</si>
  <si>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</si>
  <si>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</si>
  <si>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</si>
  <si>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</si>
  <si>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</si>
  <si>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</si>
  <si>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</si>
  <si>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</si>
  <si>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</si>
  <si>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</si>
  <si>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</si>
  <si>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</si>
  <si>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</si>
  <si>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</si>
  <si>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</si>
  <si>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</si>
  <si>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</si>
  <si>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</si>
  <si>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</si>
  <si>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</si>
  <si>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</si>
  <si>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</si>
  <si>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</si>
  <si>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</si>
  <si>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</si>
  <si>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</si>
  <si>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</si>
  <si>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</si>
  <si>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</si>
  <si>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</si>
  <si>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</si>
  <si>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</si>
  <si>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</si>
  <si>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</si>
  <si>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</si>
  <si>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</si>
  <si>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</si>
  <si>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</si>
  <si>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</si>
  <si>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</si>
  <si>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</si>
  <si>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</si>
  <si>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</si>
  <si>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</si>
  <si>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</si>
  <si>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</si>
  <si>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</si>
  <si>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</si>
  <si>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</si>
  <si>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</si>
  <si>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</si>
  <si>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</si>
  <si>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</si>
  <si>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</si>
  <si>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</si>
  <si>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</si>
  <si>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</si>
  <si>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</si>
  <si>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</si>
  <si>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</si>
  <si>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</si>
  <si>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</si>
  <si>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</si>
  <si>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</si>
  <si>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</si>
  <si>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</si>
  <si>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</si>
  <si>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</si>
  <si>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</si>
  <si>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</si>
  <si>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</si>
  <si>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</si>
  <si>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</si>
  <si>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</si>
  <si>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</si>
  <si>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</si>
  <si>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</si>
  <si>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</si>
  <si>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</si>
  <si>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</si>
  <si>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</si>
  <si>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</si>
  <si>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</si>
  <si>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</si>
  <si>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</si>
  <si>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</si>
  <si>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</si>
  <si>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</si>
  <si>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</si>
  <si>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</si>
  <si>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</si>
  <si>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</si>
  <si>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</si>
  <si>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</si>
  <si>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</si>
  <si>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</si>
  <si>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</si>
  <si>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</si>
  <si>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</si>
  <si>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</si>
  <si>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</si>
  <si>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</si>
  <si>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</si>
  <si>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</si>
  <si>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</si>
  <si>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</si>
  <si>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</si>
  <si>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</si>
  <si>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</si>
  <si>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</si>
  <si>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</si>
  <si>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</si>
  <si>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</si>
  <si>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</si>
  <si>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</si>
  <si>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</si>
  <si>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</si>
  <si>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</si>
  <si>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</si>
  <si>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</si>
  <si>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</si>
  <si>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</si>
  <si>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</si>
  <si>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</si>
  <si>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</si>
  <si>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</si>
  <si>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</si>
  <si>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</si>
  <si>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</si>
  <si>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</si>
  <si>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</si>
  <si>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</si>
  <si>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</si>
  <si>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</si>
  <si>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</si>
  <si>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</si>
  <si>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</si>
  <si>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</si>
  <si>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</si>
  <si>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</si>
  <si>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</si>
  <si>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</si>
  <si>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</si>
  <si>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</si>
  <si>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</si>
  <si>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</si>
  <si>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</si>
  <si>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</si>
  <si>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</si>
  <si>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</si>
  <si>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</si>
  <si>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</si>
  <si>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</si>
  <si>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</si>
  <si>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</si>
  <si>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</si>
  <si>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</si>
  <si>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</si>
  <si>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</si>
  <si>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</si>
  <si>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</si>
  <si>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</si>
  <si>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</si>
  <si>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</si>
  <si>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</si>
  <si>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</si>
  <si>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</si>
  <si>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</si>
  <si>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</si>
  <si>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</si>
  <si>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</si>
  <si>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</si>
  <si>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</si>
  <si>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</si>
  <si>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</si>
  <si>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</si>
  <si>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</si>
  <si>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</si>
  <si>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</si>
  <si>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</si>
  <si>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</si>
  <si>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</si>
  <si>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</si>
  <si>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</si>
  <si>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</si>
  <si>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</si>
  <si>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</si>
  <si>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</si>
  <si>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</si>
  <si>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</si>
  <si>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</si>
  <si>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</si>
  <si>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</si>
  <si>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</si>
  <si>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</si>
  <si>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</si>
  <si>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</si>
  <si>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</si>
  <si>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</si>
  <si>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</si>
  <si>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</si>
  <si>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</si>
  <si>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</si>
  <si>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</si>
  <si>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</si>
  <si>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</si>
  <si>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</si>
  <si>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</si>
  <si>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</si>
  <si>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</si>
  <si>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</si>
  <si>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</si>
  <si>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</si>
  <si>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</si>
  <si>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</si>
  <si>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</si>
  <si>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</si>
  <si>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</si>
  <si>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</si>
  <si>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</si>
  <si>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</si>
  <si>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</si>
  <si>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</si>
  <si>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</si>
  <si>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</si>
  <si>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</si>
  <si>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</si>
  <si>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</si>
  <si>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</si>
  <si>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</si>
  <si>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</si>
  <si>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</si>
  <si>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</si>
  <si>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</si>
  <si>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</si>
  <si>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</si>
  <si>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</si>
  <si>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</si>
  <si>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</si>
  <si>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</si>
  <si>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</si>
  <si>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</si>
  <si>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</si>
  <si>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</si>
  <si>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</si>
  <si>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</si>
  <si>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</si>
  <si>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</si>
  <si>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</si>
  <si>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</si>
  <si>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</si>
  <si>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</si>
  <si>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</si>
  <si>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</si>
  <si>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</si>
  <si>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</si>
  <si>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</si>
  <si>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</si>
  <si>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</si>
  <si>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</si>
  <si>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</si>
  <si>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</si>
  <si>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</si>
  <si>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</si>
  <si>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</si>
  <si>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</si>
  <si>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</si>
  <si>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</si>
  <si>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</si>
  <si>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</si>
  <si>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</si>
  <si>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</si>
  <si>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</si>
  <si>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</si>
  <si>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</si>
  <si>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</si>
  <si>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</si>
  <si>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</si>
  <si>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</si>
  <si>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</si>
  <si>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</si>
  <si>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</si>
  <si>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</si>
  <si>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</si>
  <si>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</si>
  <si>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</si>
  <si>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</si>
  <si>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</si>
  <si>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</si>
  <si>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</si>
  <si>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</si>
  <si>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</si>
  <si>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</si>
  <si>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</si>
  <si>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</si>
  <si>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</si>
  <si>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</si>
  <si>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</si>
  <si>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</si>
  <si>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</si>
  <si>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</si>
  <si>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</si>
  <si>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</si>
  <si>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</si>
  <si>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</si>
  <si>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</si>
  <si>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</si>
  <si>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</si>
  <si>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</si>
  <si>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</si>
  <si>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</si>
  <si>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</si>
  <si>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</si>
  <si>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</si>
  <si>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</si>
  <si>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</si>
  <si>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</si>
  <si>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</si>
  <si>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</si>
  <si>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</si>
  <si>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</si>
  <si>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</si>
  <si>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</si>
  <si>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</si>
  <si>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</si>
  <si>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</si>
  <si>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</si>
  <si>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</si>
  <si>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</si>
  <si>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</si>
  <si>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</si>
  <si>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</si>
  <si>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</si>
  <si>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</si>
  <si>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</si>
  <si>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</si>
  <si>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</si>
  <si>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</si>
  <si>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</si>
  <si>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</si>
  <si>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</si>
  <si>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</si>
  <si>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</si>
  <si>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</si>
  <si>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</si>
  <si>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</si>
  <si>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</si>
  <si>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</si>
  <si>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</si>
  <si>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</si>
  <si>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</si>
  <si>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</si>
  <si>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</si>
  <si>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</si>
  <si>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</si>
  <si>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</si>
  <si>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</si>
  <si>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</si>
  <si>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</si>
  <si>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</si>
  <si>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</si>
  <si>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</si>
  <si>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</si>
  <si>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</si>
  <si>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</si>
  <si>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</si>
  <si>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</si>
  <si>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</si>
  <si>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</si>
  <si>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</si>
  <si>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</si>
  <si>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</si>
  <si>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</si>
  <si>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</si>
  <si>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</si>
  <si>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</si>
  <si>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</si>
  <si>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</si>
  <si>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</si>
  <si>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</si>
  <si>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</si>
  <si>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</si>
  <si>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</si>
  <si>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</si>
  <si>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</si>
  <si>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</si>
  <si>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</si>
  <si>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</si>
  <si>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</si>
  <si>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</si>
  <si>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</si>
  <si>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</si>
  <si>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</si>
  <si>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</si>
  <si>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</si>
  <si>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</si>
  <si>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</si>
  <si>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</si>
  <si>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</si>
  <si>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</si>
  <si>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</si>
  <si>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</si>
  <si>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</si>
  <si>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</si>
  <si>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</si>
  <si>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</si>
  <si>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</si>
  <si>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</si>
  <si>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</si>
  <si>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</si>
  <si>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</si>
  <si>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</si>
  <si>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</si>
  <si>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</si>
  <si>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</si>
  <si>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</si>
  <si>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</si>
  <si>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</si>
  <si>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</si>
  <si>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</si>
  <si>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</si>
  <si>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</si>
  <si>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</si>
  <si>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</si>
  <si>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</si>
  <si>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</si>
  <si>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</si>
  <si>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</si>
  <si>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</si>
  <si>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</si>
  <si>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</si>
  <si>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</si>
  <si>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</si>
  <si>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</si>
  <si>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</si>
  <si>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</si>
  <si>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</si>
  <si>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</si>
  <si>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</si>
  <si>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</si>
  <si>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</si>
  <si>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</si>
  <si>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</si>
  <si>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</si>
  <si>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</si>
  <si>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</si>
  <si>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</si>
  <si>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</si>
  <si>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</si>
  <si>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</si>
  <si>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</si>
  <si>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</si>
  <si>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</si>
  <si>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</si>
  <si>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</si>
  <si>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</si>
  <si>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</si>
  <si>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</si>
  <si>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</si>
  <si>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</si>
  <si>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</si>
  <si>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</si>
  <si>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</si>
  <si>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</si>
  <si>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</si>
  <si>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</si>
  <si>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</si>
  <si>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</si>
  <si>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</si>
  <si>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</si>
  <si>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</si>
  <si>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</si>
  <si>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</si>
  <si>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</si>
  <si>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</si>
  <si>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</si>
  <si>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</si>
  <si>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</si>
  <si>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</si>
  <si>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</si>
  <si>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</si>
  <si>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</si>
  <si>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</si>
  <si>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</si>
  <si>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</si>
  <si>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</si>
  <si>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</si>
  <si>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</si>
  <si>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</si>
  <si>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</si>
  <si>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</si>
  <si>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</si>
  <si>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</si>
  <si>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</si>
  <si>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</si>
  <si>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</si>
  <si>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</si>
  <si>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</si>
  <si>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</si>
  <si>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</si>
  <si>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</si>
  <si>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</si>
  <si>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</si>
  <si>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</si>
  <si>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</si>
  <si>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</si>
  <si>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</si>
  <si>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</si>
  <si>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</si>
  <si>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</si>
  <si>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</si>
  <si>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</si>
  <si>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</si>
  <si>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</si>
  <si>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</si>
  <si>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</si>
  <si>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</si>
  <si>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</si>
  <si>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</si>
  <si>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</si>
  <si>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</si>
  <si>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</si>
  <si>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</si>
  <si>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</si>
  <si>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</si>
  <si>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</si>
  <si>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</si>
  <si>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</si>
  <si>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</si>
  <si>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</si>
  <si>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</si>
  <si>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</si>
  <si>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</si>
  <si>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</si>
  <si>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</si>
  <si>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</si>
  <si>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</si>
  <si>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</si>
  <si>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</si>
  <si>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</si>
  <si>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</si>
  <si>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</si>
  <si>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</si>
  <si>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</si>
  <si>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</si>
  <si>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</si>
  <si>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</si>
  <si>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</si>
  <si>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</si>
  <si>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</si>
  <si>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</si>
  <si>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</si>
  <si>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</si>
  <si>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</si>
  <si>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</si>
  <si>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</si>
  <si>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</si>
  <si>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</si>
  <si>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</si>
  <si>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</si>
  <si>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</si>
  <si>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</si>
  <si>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</si>
  <si>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</si>
  <si>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</si>
  <si>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</si>
  <si>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</si>
  <si>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</si>
  <si>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</si>
  <si>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</si>
  <si>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</si>
  <si>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</si>
  <si>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</si>
  <si>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</si>
  <si>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</si>
  <si>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</si>
  <si>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</si>
  <si>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</si>
  <si>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</si>
  <si>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</si>
  <si>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</si>
  <si>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</si>
  <si>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</si>
  <si>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</si>
  <si>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</si>
  <si>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</si>
  <si>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</si>
  <si>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</si>
  <si>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</si>
  <si>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</si>
  <si>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</si>
  <si>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</si>
  <si>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</si>
  <si>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</si>
  <si>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</si>
  <si>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</si>
  <si>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</si>
  <si>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</si>
  <si>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</si>
  <si>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</si>
  <si>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</si>
  <si>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</si>
  <si>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</si>
  <si>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</si>
  <si>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</si>
  <si>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</si>
  <si>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</si>
  <si>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</si>
  <si>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</si>
  <si>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</si>
  <si>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</si>
  <si>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</si>
  <si>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</si>
  <si>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</si>
  <si>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</si>
  <si>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</si>
  <si>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</si>
  <si>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</si>
  <si>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</si>
  <si>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</si>
  <si>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</si>
  <si>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</si>
  <si>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</si>
  <si>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</si>
  <si>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</si>
  <si>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</si>
  <si>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</si>
  <si>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</si>
  <si>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</si>
  <si>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</si>
  <si>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</si>
  <si>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</si>
  <si>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</si>
  <si>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</si>
  <si>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</si>
  <si>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</si>
  <si>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</si>
  <si>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</si>
  <si>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</si>
  <si>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</si>
  <si>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</si>
  <si>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</si>
  <si>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</si>
  <si>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</si>
  <si>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</si>
  <si>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</si>
  <si>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</si>
  <si>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</si>
  <si>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</si>
  <si>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</si>
  <si>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</si>
  <si>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</si>
  <si>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</si>
  <si>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</si>
  <si>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</si>
  <si>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</si>
  <si>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</si>
  <si>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</si>
  <si>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</si>
  <si>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</si>
  <si>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</si>
  <si>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</si>
  <si>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</si>
  <si>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</si>
  <si>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</si>
  <si>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</si>
  <si>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</si>
  <si>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</si>
  <si>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</si>
  <si>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</si>
  <si>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</si>
  <si>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</si>
  <si>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</si>
  <si>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</si>
  <si>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</si>
  <si>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</si>
  <si>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</si>
  <si>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</si>
  <si>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</si>
  <si>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</si>
  <si>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</si>
  <si>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</si>
  <si>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</si>
  <si>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</si>
  <si>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</si>
  <si>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</si>
  <si>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</si>
  <si>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</si>
  <si>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</si>
  <si>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</si>
  <si>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</si>
  <si>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</si>
  <si>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</si>
  <si>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</si>
  <si>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</si>
  <si>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</si>
  <si>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</si>
  <si>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</si>
  <si>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</si>
  <si>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</si>
  <si>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</si>
  <si>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</si>
  <si>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</si>
  <si>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</si>
  <si>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</si>
  <si>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</si>
  <si>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</si>
  <si>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</si>
  <si>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</si>
  <si>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</si>
  <si>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</si>
  <si>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</si>
  <si>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</si>
  <si>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</si>
  <si>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</si>
  <si>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</si>
  <si>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</si>
  <si>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</si>
  <si>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</si>
  <si>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</si>
  <si>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</si>
  <si>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</si>
  <si>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</si>
  <si>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</si>
  <si>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</si>
  <si>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</si>
  <si>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</si>
  <si>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</si>
  <si>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</si>
  <si>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</si>
  <si>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</si>
  <si>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</si>
  <si>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</si>
  <si>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</si>
  <si>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</si>
  <si>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</si>
  <si>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</si>
  <si>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</si>
  <si>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</si>
  <si>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</si>
  <si>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</si>
  <si>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</si>
  <si>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</si>
  <si>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</si>
  <si>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</si>
  <si>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</si>
  <si>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</si>
  <si>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</si>
  <si>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</si>
  <si>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</si>
  <si>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</si>
  <si>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</si>
  <si>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</si>
  <si>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</si>
  <si>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</si>
  <si>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</si>
  <si>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</si>
  <si>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</si>
  <si>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</si>
  <si>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</si>
  <si>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</si>
  <si>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</si>
  <si>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</si>
  <si>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</si>
  <si>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</si>
  <si>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</si>
  <si>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</si>
  <si>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</si>
  <si>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</si>
  <si>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</si>
  <si>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</si>
  <si>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</si>
  <si>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</si>
  <si>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</si>
  <si>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</si>
  <si>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</si>
  <si>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</si>
  <si>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</si>
  <si>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</si>
  <si>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</si>
  <si>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</si>
  <si>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</si>
  <si>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</si>
  <si>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</si>
  <si>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</si>
  <si>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</si>
  <si>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</si>
  <si>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</si>
  <si>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</si>
  <si>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</si>
  <si>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</si>
  <si>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</si>
  <si>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</si>
  <si>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</si>
  <si>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</si>
  <si>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</si>
  <si>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</si>
  <si>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</si>
  <si>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</si>
  <si>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</si>
  <si>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</si>
  <si>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</si>
  <si>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</si>
  <si>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</si>
  <si>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</si>
  <si>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</si>
  <si>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</si>
  <si>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</si>
  <si>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</si>
  <si>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</si>
  <si>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</si>
  <si>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</si>
  <si>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</si>
  <si>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</si>
  <si>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</si>
  <si>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</si>
  <si>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</si>
  <si>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</si>
  <si>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</si>
  <si>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</si>
  <si>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</si>
  <si>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</si>
  <si>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</si>
  <si>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</si>
  <si>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</si>
  <si>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</si>
  <si>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</si>
  <si>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</si>
  <si>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</si>
  <si>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</si>
  <si>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</si>
  <si>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</si>
  <si>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</si>
  <si>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</si>
  <si>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</si>
  <si>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</si>
  <si>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</si>
  <si>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</si>
  <si>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</si>
  <si>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</si>
  <si>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</si>
  <si>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</si>
  <si>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</si>
  <si>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</si>
  <si>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</si>
  <si>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</si>
  <si>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</si>
  <si>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</si>
  <si>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</si>
  <si>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</si>
  <si>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</si>
  <si>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</si>
  <si>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</si>
  <si>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</si>
  <si>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</si>
  <si>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</si>
  <si>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</si>
  <si>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</si>
  <si>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</si>
  <si>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</si>
  <si>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</si>
  <si>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</si>
  <si>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</si>
  <si>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</si>
  <si>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</si>
  <si>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</si>
  <si>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</si>
  <si>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</si>
  <si>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</si>
  <si>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</si>
  <si>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</si>
  <si>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</si>
  <si>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</si>
  <si>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</si>
  <si>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</si>
  <si>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</si>
  <si>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</si>
  <si>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</si>
  <si>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</si>
  <si>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</si>
  <si>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</si>
  <si>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</si>
  <si>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</si>
  <si>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</si>
  <si>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</si>
  <si>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</si>
  <si>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</si>
  <si>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</si>
  <si>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</si>
  <si>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</si>
  <si>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</si>
  <si>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</si>
  <si>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</si>
  <si>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</si>
  <si>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</si>
  <si>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</si>
  <si>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</si>
  <si>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</si>
  <si>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</si>
  <si>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</si>
  <si>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</si>
  <si>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</si>
  <si>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</si>
  <si>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</si>
  <si>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</si>
  <si>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</si>
  <si>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</si>
  <si>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</si>
  <si>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</si>
  <si>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</si>
  <si>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</si>
  <si>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</si>
  <si>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</si>
  <si>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</si>
  <si>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</si>
  <si>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</si>
  <si>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</si>
  <si>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</si>
  <si>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</si>
  <si>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</si>
  <si>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</si>
  <si>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</si>
  <si>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</si>
  <si>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</si>
  <si>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</si>
  <si>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</si>
  <si>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</si>
  <si>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</si>
  <si>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</si>
  <si>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</si>
  <si>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</si>
  <si>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</si>
  <si>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</si>
  <si>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</si>
  <si>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</si>
  <si>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</si>
  <si>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</si>
  <si>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</si>
  <si>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</si>
  <si>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</si>
  <si>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</si>
  <si>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</si>
  <si>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</si>
  <si>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</si>
  <si>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</si>
  <si>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</si>
  <si>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</si>
  <si>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</si>
  <si>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</si>
  <si>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</si>
  <si>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</si>
  <si>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</si>
  <si>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</si>
  <si>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</si>
  <si>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</si>
  <si>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</si>
  <si>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</si>
  <si>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</si>
  <si>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</si>
  <si>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</si>
  <si>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</si>
  <si>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</si>
  <si>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</si>
  <si>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</si>
  <si>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</si>
  <si>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</si>
  <si>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</si>
  <si>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</si>
  <si>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</si>
  <si>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</si>
  <si>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</si>
  <si>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</si>
  <si>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</si>
  <si>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</si>
  <si>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</si>
  <si>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</si>
  <si>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</si>
  <si>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</si>
  <si>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</si>
  <si>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</si>
  <si>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</si>
  <si>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</si>
  <si>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</si>
  <si>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</si>
  <si>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</si>
  <si>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</si>
  <si>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</si>
  <si>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</si>
  <si>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</si>
  <si>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</si>
  <si>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</si>
  <si>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</si>
  <si>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</si>
  <si>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</si>
  <si>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</si>
  <si>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</si>
  <si>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</si>
  <si>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</si>
  <si>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</si>
  <si>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</si>
  <si>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</si>
  <si>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</si>
  <si>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</si>
  <si>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</si>
  <si>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</si>
  <si>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</si>
  <si>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</si>
  <si>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</si>
  <si>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</si>
  <si>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</si>
  <si>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</si>
  <si>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</si>
  <si>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</si>
  <si>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</si>
  <si>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</si>
  <si>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</si>
  <si>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</si>
  <si>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</si>
  <si>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</si>
  <si>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</si>
  <si>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</si>
  <si>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</si>
  <si>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</si>
  <si>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</si>
  <si>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</si>
  <si>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</si>
  <si>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</si>
  <si>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</si>
  <si>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</si>
  <si>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</si>
  <si>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</si>
  <si>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</si>
  <si>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</si>
  <si>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</si>
  <si>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</si>
  <si>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</si>
  <si>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</si>
  <si>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</si>
  <si>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</si>
  <si>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</si>
  <si>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</si>
  <si>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</si>
  <si>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</si>
  <si>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</si>
  <si>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</si>
  <si>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</si>
  <si>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</si>
  <si>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</si>
  <si>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</si>
  <si>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</si>
  <si>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</si>
  <si>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</si>
  <si>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</si>
  <si>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</si>
  <si>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</si>
  <si>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</si>
  <si>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</si>
  <si>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</si>
  <si>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</si>
  <si>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</si>
  <si>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</si>
  <si>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</si>
  <si>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</si>
  <si>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</si>
  <si>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</si>
  <si>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</si>
  <si>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</si>
  <si>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</si>
  <si>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</si>
  <si>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</si>
  <si>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</si>
  <si>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</si>
  <si>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</si>
  <si>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</si>
  <si>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</si>
  <si>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</si>
  <si>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</si>
  <si>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</si>
  <si>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</si>
  <si>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</si>
  <si>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</si>
  <si>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</si>
  <si>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</si>
  <si>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</si>
  <si>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</si>
  <si>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</si>
  <si>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</si>
  <si>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</si>
  <si>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</si>
  <si>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</si>
  <si>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</si>
  <si>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</si>
  <si>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</si>
  <si>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</si>
  <si>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</si>
  <si>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</si>
  <si>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</si>
  <si>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</si>
  <si>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</si>
  <si>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</si>
  <si>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</si>
  <si>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</si>
  <si>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</si>
  <si>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</si>
  <si>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</si>
  <si>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</si>
  <si>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</si>
  <si>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</si>
  <si>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</si>
  <si>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</si>
  <si>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</si>
  <si>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</si>
  <si>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</si>
  <si>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</si>
  <si>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</si>
  <si>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</si>
  <si>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</si>
  <si>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</si>
  <si>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</si>
  <si>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</si>
  <si>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</si>
  <si>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</si>
  <si>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</si>
  <si>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</si>
  <si>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</si>
  <si>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</si>
  <si>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</si>
  <si>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</si>
  <si>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</si>
  <si>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</si>
  <si>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</si>
  <si>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</si>
  <si>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</si>
  <si>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</si>
  <si>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</si>
  <si>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</si>
  <si>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</si>
  <si>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</si>
  <si>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</si>
  <si>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</si>
  <si>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</si>
  <si>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</si>
  <si>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</si>
  <si>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</si>
  <si>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</si>
  <si>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</si>
  <si>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</si>
  <si>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</si>
  <si>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</si>
  <si>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</si>
  <si>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</si>
  <si>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</si>
  <si>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</si>
  <si>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</si>
  <si>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</si>
  <si>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</si>
  <si>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</si>
  <si>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</si>
  <si>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</si>
  <si>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</si>
  <si>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</si>
  <si>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</si>
  <si>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</si>
  <si>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</si>
  <si>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</si>
  <si>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</si>
  <si>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</si>
  <si>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</si>
  <si>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</si>
  <si>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</si>
  <si>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</si>
  <si>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</si>
  <si>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</si>
  <si>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</si>
  <si>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</si>
  <si>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</si>
  <si>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</si>
  <si>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</si>
  <si>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</si>
  <si>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</si>
  <si>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</si>
  <si>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</si>
  <si>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</si>
  <si>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</si>
  <si>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</si>
  <si>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</si>
  <si>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</si>
  <si>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</si>
  <si>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</si>
  <si>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</si>
  <si>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</si>
  <si>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</si>
  <si>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</si>
  <si>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</si>
  <si>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</si>
  <si>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</si>
  <si>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</si>
  <si>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</si>
  <si>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</si>
  <si>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</si>
  <si>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</si>
  <si>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</si>
  <si>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</si>
  <si>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</si>
  <si>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</si>
  <si>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</si>
  <si>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</si>
  <si>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</si>
  <si>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</si>
  <si>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</si>
  <si>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</si>
  <si>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</si>
  <si>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</si>
  <si>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</si>
  <si>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</si>
  <si>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</si>
  <si>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</si>
  <si>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</si>
  <si>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</si>
  <si>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</si>
  <si>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</si>
  <si>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</si>
  <si>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</si>
  <si>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</si>
  <si>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</si>
  <si>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</si>
  <si>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</si>
  <si>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</si>
  <si>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</si>
  <si>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</si>
  <si>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</si>
  <si>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</si>
  <si>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</si>
  <si>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</si>
  <si>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</si>
  <si>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</si>
  <si>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</si>
  <si>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</si>
  <si>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</si>
  <si>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</si>
  <si>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</si>
  <si>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</si>
  <si>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</si>
  <si>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</si>
  <si>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</si>
  <si>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</si>
  <si>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</si>
  <si>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</si>
  <si>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</si>
  <si>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</si>
  <si>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</si>
  <si>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</si>
  <si>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</si>
  <si>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</si>
  <si>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</si>
  <si>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</si>
  <si>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</si>
  <si>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</si>
  <si>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</si>
  <si>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</si>
  <si>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</si>
  <si>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</si>
  <si>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</si>
  <si>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</si>
  <si>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</si>
  <si>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</si>
  <si>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</si>
  <si>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</si>
  <si>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</si>
  <si>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</si>
  <si>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</si>
  <si>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</si>
  <si>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</si>
  <si>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</si>
  <si>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</si>
  <si>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</si>
  <si>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</si>
  <si>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</si>
  <si>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</si>
  <si>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</si>
  <si>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</si>
  <si>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</si>
  <si>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</si>
  <si>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</si>
  <si>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</si>
  <si>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</si>
  <si>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</si>
  <si>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</si>
  <si>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</si>
  <si>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</si>
  <si>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</si>
  <si>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</si>
  <si>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</si>
  <si>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</si>
  <si>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</si>
  <si>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</si>
  <si>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</si>
  <si>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</si>
  <si>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</si>
  <si>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</si>
  <si>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</si>
  <si>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</si>
  <si>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</si>
  <si>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</si>
  <si>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</si>
  <si>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</si>
  <si>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</si>
  <si>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</si>
  <si>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</si>
  <si>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</si>
  <si>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</si>
  <si>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</si>
  <si>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</si>
  <si>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</si>
  <si>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</si>
  <si>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</si>
  <si>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</si>
  <si>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</si>
  <si>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</si>
  <si>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</si>
  <si>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</si>
  <si>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</si>
  <si>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</si>
  <si>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</si>
  <si>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</si>
  <si>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</si>
  <si>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</si>
  <si>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</si>
  <si>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</si>
  <si>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</si>
  <si>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</si>
  <si>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</si>
  <si>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</si>
  <si>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</si>
  <si>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</si>
  <si>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</si>
  <si>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</si>
  <si>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</si>
  <si>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</si>
  <si>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</si>
  <si>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</si>
  <si>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</si>
  <si>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</si>
  <si>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</si>
  <si>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</si>
  <si>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</si>
  <si>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</si>
  <si>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</si>
  <si>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</si>
  <si>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</si>
  <si>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</si>
  <si>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</si>
  <si>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</si>
  <si>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</si>
  <si>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</si>
  <si>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</si>
  <si>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</si>
  <si>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</si>
  <si>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</si>
  <si>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</si>
  <si>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</si>
  <si>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</si>
  <si>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</si>
  <si>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</si>
  <si>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</si>
  <si>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</si>
  <si>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</si>
  <si>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</si>
  <si>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</si>
  <si>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</si>
  <si>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</si>
  <si>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</si>
  <si>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</si>
  <si>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</si>
  <si>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</si>
  <si>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</si>
  <si>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</si>
  <si>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</si>
  <si>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</si>
  <si>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</si>
  <si>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</si>
  <si>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</si>
  <si>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</si>
  <si>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</si>
  <si>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</si>
  <si>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</si>
  <si>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</si>
  <si>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</si>
  <si>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</si>
  <si>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</si>
  <si>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</si>
  <si>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</si>
  <si>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</si>
  <si>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</si>
  <si>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</si>
  <si>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</si>
  <si>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</si>
  <si>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</si>
  <si>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</si>
  <si>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</si>
  <si>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</si>
  <si>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</si>
  <si>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</si>
  <si>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</si>
  <si>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</si>
  <si>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</si>
  <si>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</si>
  <si>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</si>
  <si>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</si>
  <si>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</si>
  <si>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</si>
  <si>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</si>
  <si>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</si>
  <si>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</si>
  <si>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</si>
  <si>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</si>
  <si>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</si>
  <si>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</si>
  <si>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</si>
  <si>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</si>
  <si>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</si>
  <si>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</si>
  <si>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</si>
  <si>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</si>
  <si>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</si>
  <si>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</si>
  <si>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</si>
  <si>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</si>
  <si>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</si>
  <si>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</si>
  <si>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</si>
  <si>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</si>
  <si>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</si>
  <si>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</si>
  <si>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</si>
  <si>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</si>
  <si>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</si>
  <si>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</si>
  <si>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</si>
  <si>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</si>
  <si>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</si>
  <si>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</si>
  <si>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</si>
  <si>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</si>
  <si>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</si>
  <si>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</si>
  <si>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</si>
  <si>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</si>
  <si>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</si>
  <si>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</si>
  <si>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</si>
  <si>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</si>
  <si>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</si>
  <si>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</si>
  <si>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</si>
  <si>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</si>
  <si>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</si>
  <si>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</si>
  <si>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</si>
  <si>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</si>
  <si>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</si>
  <si>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</si>
  <si>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</si>
  <si>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</si>
  <si>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</si>
  <si>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</si>
  <si>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</si>
  <si>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</si>
  <si>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</si>
  <si>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</si>
  <si>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</si>
  <si>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</si>
  <si>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</si>
  <si>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</si>
  <si>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</si>
  <si>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</si>
  <si>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</si>
  <si>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</si>
  <si>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</si>
  <si>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</si>
  <si>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</si>
  <si>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</si>
  <si>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</si>
  <si>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</si>
  <si>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</si>
  <si>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</si>
  <si>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</si>
  <si>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</si>
  <si>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</si>
  <si>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</si>
  <si>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</si>
  <si>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</si>
  <si>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</si>
  <si>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</si>
  <si>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</si>
  <si>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</si>
  <si>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</si>
  <si>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</si>
  <si>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</si>
  <si>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</si>
  <si>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</si>
  <si>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</si>
  <si>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</si>
  <si>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</si>
  <si>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</si>
  <si>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</si>
  <si>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</si>
  <si>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</si>
  <si>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</si>
  <si>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</si>
  <si>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</si>
  <si>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</si>
  <si>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</si>
  <si>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</si>
  <si>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</si>
  <si>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</si>
  <si>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</si>
  <si>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</si>
  <si>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</si>
  <si>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</si>
  <si>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</si>
  <si>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</si>
  <si>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</si>
  <si>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</si>
  <si>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</si>
  <si>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</si>
  <si>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</si>
  <si>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</si>
  <si>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</si>
  <si>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</si>
  <si>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</si>
  <si>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</si>
  <si>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</si>
  <si>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</si>
  <si>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</si>
  <si>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</si>
  <si>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</si>
  <si>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</si>
  <si>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</si>
  <si>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</si>
  <si>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</si>
  <si>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</si>
  <si>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</si>
  <si>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</si>
  <si>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</si>
  <si>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</si>
  <si>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</si>
  <si>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</si>
  <si>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</si>
  <si>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</si>
  <si>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</si>
  <si>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</si>
  <si>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</si>
  <si>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</si>
  <si>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</si>
  <si>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</si>
  <si>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</si>
  <si>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</si>
  <si>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</si>
  <si>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</si>
  <si>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</si>
  <si>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</si>
  <si>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</si>
  <si>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</si>
  <si>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</si>
  <si>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</si>
  <si>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</si>
  <si>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</si>
  <si>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</si>
  <si>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</si>
  <si>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</si>
  <si>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</si>
  <si>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</si>
  <si>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</si>
  <si>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</si>
  <si>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</si>
  <si>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</si>
  <si>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</si>
  <si>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</si>
  <si>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</si>
  <si>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</si>
  <si>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</si>
  <si>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</si>
  <si>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</si>
  <si>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</si>
  <si>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</si>
  <si>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</si>
  <si>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</si>
  <si>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</si>
  <si>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</si>
  <si>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</si>
  <si>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</si>
  <si>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</si>
  <si>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</si>
  <si>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</si>
  <si>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</si>
  <si>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</si>
  <si>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</si>
  <si>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</si>
  <si>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</si>
  <si>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</si>
  <si>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</si>
  <si>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</si>
  <si>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</si>
  <si>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</si>
  <si>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</si>
  <si>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</si>
  <si>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</si>
  <si>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</si>
  <si>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</si>
  <si>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</si>
  <si>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</si>
  <si>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</si>
  <si>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</si>
  <si>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</si>
  <si>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</si>
  <si>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</si>
  <si>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</si>
  <si>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</si>
  <si>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</si>
  <si>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</si>
  <si>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</si>
  <si>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</si>
  <si>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</si>
  <si>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</si>
  <si>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</si>
  <si>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</si>
  <si>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</si>
  <si>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</si>
  <si>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</si>
  <si>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</si>
  <si>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</si>
  <si>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</si>
  <si>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</si>
  <si>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</si>
  <si>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</si>
  <si>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</si>
  <si>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</si>
  <si>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</si>
  <si>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</si>
  <si>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</si>
  <si>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</si>
  <si>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</si>
  <si>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</si>
  <si>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</si>
  <si>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</si>
  <si>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</si>
  <si>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</si>
  <si>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</si>
  <si>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</si>
  <si>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</si>
  <si>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</si>
  <si>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</si>
  <si>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</si>
  <si>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</si>
  <si>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</si>
  <si>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</si>
  <si>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</si>
  <si>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</si>
  <si>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</si>
  <si>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</si>
  <si>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</si>
  <si>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</si>
  <si>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</si>
  <si>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</si>
  <si>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</si>
  <si>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</si>
  <si>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</si>
  <si>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</si>
  <si>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</si>
  <si>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</si>
  <si>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</si>
  <si>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</si>
  <si>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</si>
  <si>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</si>
  <si>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</si>
  <si>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</si>
  <si>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</si>
  <si>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</si>
  <si>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</si>
  <si>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</si>
  <si>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</si>
  <si>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</si>
  <si>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</si>
  <si>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</si>
  <si>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</si>
  <si>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</si>
  <si>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</si>
  <si>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</si>
  <si>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</si>
  <si>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</si>
  <si>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</si>
  <si>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</si>
  <si>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</si>
  <si>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</si>
  <si>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</si>
  <si>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</si>
  <si>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</si>
  <si>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</si>
  <si>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</si>
  <si>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</si>
  <si>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</si>
  <si>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</si>
  <si>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</si>
  <si>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</si>
  <si>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</si>
  <si>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</si>
  <si>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</si>
  <si>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</si>
  <si>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</si>
  <si>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</si>
  <si>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</si>
  <si>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</si>
  <si>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</si>
  <si>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</si>
  <si>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</si>
  <si>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</si>
  <si>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</si>
  <si>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</si>
  <si>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</si>
  <si>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</si>
  <si>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</si>
  <si>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</si>
  <si>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</si>
  <si>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</si>
  <si>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</si>
  <si>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</si>
  <si>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</si>
  <si>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</si>
  <si>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</si>
  <si>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</si>
  <si>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</si>
  <si>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</si>
  <si>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</si>
  <si>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</si>
  <si>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</si>
  <si>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</si>
  <si>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</si>
  <si>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</si>
  <si>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</si>
  <si>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</si>
  <si>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</si>
  <si>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</si>
  <si>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</si>
  <si>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</si>
  <si>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</si>
  <si>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</si>
  <si>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</si>
  <si>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</si>
  <si>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</si>
  <si>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</si>
  <si>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</si>
  <si>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</si>
  <si>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</si>
  <si>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</si>
  <si>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</si>
  <si>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</si>
  <si>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</si>
  <si>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</si>
  <si>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</si>
  <si>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</si>
  <si>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</si>
  <si>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</si>
  <si>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</si>
  <si>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</si>
  <si>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</si>
  <si>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</si>
  <si>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</si>
  <si>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</si>
  <si>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</si>
  <si>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</si>
  <si>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</si>
  <si>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</si>
  <si>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</si>
  <si>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</si>
  <si>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</si>
  <si>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</si>
  <si>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</si>
  <si>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</si>
  <si>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</si>
  <si>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</si>
  <si>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</si>
  <si>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</si>
  <si>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</si>
  <si>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</si>
  <si>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</si>
  <si>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</si>
  <si>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</si>
  <si>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</si>
  <si>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</si>
  <si>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</si>
  <si>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</si>
  <si>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</si>
  <si>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</si>
  <si>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</si>
  <si>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</si>
  <si>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</si>
  <si>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</si>
  <si>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</si>
  <si>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</si>
  <si>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</si>
  <si>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</si>
  <si>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</si>
  <si>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</si>
  <si>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</si>
  <si>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</si>
  <si>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</si>
  <si>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</si>
  <si>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</si>
  <si>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</si>
  <si>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</si>
  <si>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</si>
  <si>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</si>
  <si>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</si>
  <si>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</si>
  <si>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</si>
  <si>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</si>
  <si>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</si>
  <si>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</si>
  <si>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</si>
  <si>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</si>
  <si>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</si>
  <si>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</si>
  <si>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</si>
  <si>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</si>
  <si>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</si>
  <si>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</si>
  <si>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</si>
  <si>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</si>
  <si>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</si>
  <si>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</si>
  <si>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</si>
  <si>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</si>
  <si>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</si>
  <si>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</si>
  <si>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</si>
  <si>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</si>
  <si>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</si>
  <si>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</si>
  <si>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</si>
  <si>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</si>
  <si>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</si>
  <si>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</si>
  <si>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</si>
  <si>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</si>
  <si>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</si>
  <si>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</si>
  <si>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</si>
  <si>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</si>
  <si>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</si>
  <si>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</si>
  <si>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</si>
  <si>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</si>
  <si>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</si>
  <si>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</si>
  <si>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</si>
  <si>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</si>
  <si>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</si>
  <si>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</si>
  <si>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</si>
  <si>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</si>
  <si>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</si>
  <si>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</si>
  <si>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</si>
  <si>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</si>
  <si>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</si>
  <si>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</si>
  <si>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</si>
  <si>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</si>
  <si>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</si>
  <si>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</si>
  <si>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</si>
  <si>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</si>
  <si>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</si>
  <si>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</si>
  <si>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</si>
  <si>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</si>
  <si>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</si>
  <si>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</si>
  <si>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</si>
  <si>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</si>
  <si>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</si>
  <si>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</si>
  <si>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</si>
  <si>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</si>
  <si>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</si>
  <si>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</si>
  <si>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</si>
  <si>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</si>
  <si>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</si>
  <si>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</si>
  <si>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</si>
  <si>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</si>
  <si>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</si>
  <si>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</si>
  <si>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</si>
  <si>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</si>
  <si>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</si>
  <si>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</si>
  <si>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</si>
  <si>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</si>
  <si>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</si>
  <si>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</si>
  <si>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</si>
  <si>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</si>
  <si>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</si>
  <si>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</si>
  <si>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</si>
  <si>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</si>
  <si>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</si>
  <si>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</si>
  <si>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</si>
  <si>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</si>
  <si>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</si>
  <si>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</si>
  <si>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</si>
  <si>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</si>
  <si>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</si>
  <si>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</si>
  <si>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</si>
  <si>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</si>
  <si>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</si>
  <si>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</si>
  <si>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</si>
  <si>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</si>
  <si>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</si>
  <si>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</si>
  <si>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</si>
  <si>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</si>
  <si>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</si>
  <si>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</si>
  <si>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</si>
  <si>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</si>
  <si>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</si>
  <si>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</si>
  <si>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</si>
  <si>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</si>
  <si>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</si>
  <si>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</si>
  <si>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</si>
  <si>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</si>
  <si>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</si>
  <si>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</si>
  <si>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</si>
  <si>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</si>
  <si>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</si>
  <si>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</si>
  <si>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</si>
  <si>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</si>
  <si>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</si>
  <si>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</si>
  <si>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</si>
  <si>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</si>
  <si>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</si>
  <si>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</si>
  <si>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</si>
  <si>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</si>
  <si>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</si>
  <si>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</si>
  <si>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</si>
  <si>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</si>
  <si>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</si>
  <si>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</si>
  <si>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</si>
  <si>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</si>
  <si>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</si>
  <si>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</si>
  <si>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</si>
  <si>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</si>
  <si>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</si>
  <si>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</si>
  <si>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</si>
  <si>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</si>
  <si>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</si>
  <si>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</si>
  <si>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</si>
  <si>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</si>
  <si>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</si>
  <si>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</si>
  <si>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</si>
  <si>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</si>
  <si>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</si>
  <si>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</si>
  <si>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</si>
  <si>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</si>
  <si>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</si>
  <si>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</si>
  <si>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</si>
  <si>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</si>
  <si>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</si>
  <si>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</si>
  <si>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</si>
  <si>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</si>
  <si>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</si>
  <si>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</si>
  <si>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</si>
  <si>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</si>
  <si>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</si>
  <si>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</si>
  <si>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</si>
  <si>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</si>
  <si>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</si>
  <si>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</si>
  <si>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</si>
  <si>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</si>
  <si>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</si>
  <si>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</si>
  <si>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</si>
  <si>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</si>
  <si>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</si>
  <si>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</si>
  <si>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</si>
  <si>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</si>
  <si>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</si>
  <si>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</si>
  <si>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</si>
  <si>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</si>
  <si>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</si>
  <si>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</si>
  <si>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</si>
  <si>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</si>
  <si>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</si>
  <si>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</si>
  <si>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</si>
  <si>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</si>
  <si>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</si>
  <si>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</si>
  <si>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</si>
  <si>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</si>
  <si>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</si>
  <si>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</si>
  <si>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</si>
  <si>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</si>
  <si>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</si>
  <si>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</si>
  <si>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</si>
  <si>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</si>
  <si>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</si>
  <si>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</si>
  <si>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</si>
  <si>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</si>
  <si>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</si>
  <si>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</si>
  <si>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</si>
  <si>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</si>
  <si>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</si>
  <si>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</si>
  <si>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</si>
  <si>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</si>
  <si>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</si>
  <si>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</si>
  <si>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</si>
  <si>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</si>
  <si>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</si>
  <si>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</si>
  <si>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</si>
  <si>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</si>
  <si>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</si>
  <si>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</si>
  <si>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</si>
  <si>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</si>
  <si>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</si>
  <si>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</si>
  <si>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</si>
  <si>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</si>
  <si>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</si>
  <si>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</si>
  <si>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</si>
  <si>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</si>
  <si>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</si>
  <si>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</si>
  <si>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</si>
  <si>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</si>
  <si>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</si>
  <si>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</si>
  <si>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</si>
  <si>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</si>
  <si>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</si>
  <si>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</si>
  <si>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</si>
  <si>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</si>
  <si>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</si>
  <si>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</si>
  <si>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</si>
  <si>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</si>
  <si>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</si>
  <si>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</si>
  <si>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</si>
  <si>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</si>
  <si>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</si>
  <si>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</si>
  <si>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</si>
  <si>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</si>
  <si>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</si>
  <si>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</si>
  <si>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</si>
  <si>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</si>
  <si>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</si>
  <si>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</si>
  <si>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</si>
  <si>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</si>
  <si>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</si>
  <si>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</si>
  <si>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</si>
  <si>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</si>
  <si>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</si>
  <si>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</si>
  <si>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</si>
  <si>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</si>
  <si>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</si>
  <si>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</si>
  <si>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</si>
  <si>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</si>
  <si>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</si>
  <si>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</si>
  <si>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</si>
  <si>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</si>
  <si>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</si>
  <si>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</si>
  <si>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</si>
  <si>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</si>
  <si>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</si>
  <si>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</si>
  <si>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</si>
  <si>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</si>
  <si>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</si>
  <si>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</si>
  <si>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</si>
  <si>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</si>
  <si>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</si>
  <si>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</si>
  <si>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</si>
  <si>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</si>
  <si>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</si>
  <si>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</si>
  <si>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</si>
  <si>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</si>
  <si>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</si>
  <si>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</si>
  <si>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</si>
  <si>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</si>
  <si>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</si>
  <si>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</si>
  <si>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</si>
  <si>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</si>
  <si>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</si>
  <si>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</si>
  <si>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</si>
  <si>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</si>
  <si>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</si>
  <si>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</si>
  <si>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</si>
  <si>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</si>
  <si>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</si>
  <si>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</si>
  <si>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</si>
  <si>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</si>
  <si>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</si>
  <si>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</si>
  <si>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</si>
  <si>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</si>
  <si>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</si>
  <si>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</si>
  <si>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</si>
  <si>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</si>
  <si>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</si>
  <si>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</si>
  <si>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</si>
  <si>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</si>
  <si>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</si>
  <si>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</si>
  <si>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</si>
  <si>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</si>
  <si>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</si>
  <si>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</si>
  <si>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</si>
  <si>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</si>
  <si>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</si>
  <si>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</si>
  <si>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</si>
  <si>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</si>
  <si>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</si>
  <si>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</si>
  <si>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</si>
  <si>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</si>
  <si>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</si>
  <si>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</si>
  <si>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</si>
  <si>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</si>
  <si>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</si>
  <si>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</si>
  <si>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</si>
  <si>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</si>
  <si>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</si>
  <si>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</si>
  <si>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</si>
  <si>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</si>
  <si>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</si>
  <si>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</si>
  <si>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</si>
  <si>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</si>
  <si>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</si>
  <si>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</si>
  <si>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</si>
  <si>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</si>
  <si>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</si>
  <si>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</si>
  <si>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</si>
  <si>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</si>
  <si>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</si>
  <si>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</si>
  <si>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</si>
  <si>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</si>
  <si>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</si>
  <si>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</si>
  <si>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</si>
  <si>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</si>
  <si>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</si>
  <si>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</si>
  <si>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</si>
  <si>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</si>
  <si>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</si>
  <si>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</si>
  <si>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</si>
  <si>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</si>
  <si>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</si>
  <si>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</si>
  <si>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</si>
  <si>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</si>
  <si>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</si>
  <si>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</si>
  <si>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</si>
  <si>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</si>
  <si>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</si>
  <si>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</si>
  <si>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</si>
  <si>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</si>
  <si>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</si>
  <si>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</si>
  <si>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</si>
  <si>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</si>
  <si>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</si>
  <si>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</si>
  <si>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</si>
  <si>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</si>
  <si>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</si>
  <si>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</si>
  <si>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</si>
  <si>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</si>
  <si>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</si>
  <si>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</si>
  <si>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</si>
  <si>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</si>
  <si>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</si>
  <si>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</si>
  <si>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</si>
  <si>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</si>
  <si>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</si>
  <si>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</si>
  <si>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</si>
  <si>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</si>
  <si>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</si>
  <si>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</si>
  <si>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</si>
  <si>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</si>
  <si>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</si>
  <si>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</si>
  <si>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</si>
  <si>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</si>
  <si>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</si>
  <si>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</si>
  <si>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</si>
  <si>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</si>
  <si>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</si>
  <si>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</si>
  <si>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</si>
  <si>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</si>
  <si>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</si>
  <si>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</si>
  <si>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</si>
  <si>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</si>
  <si>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</si>
  <si>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</si>
  <si>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</si>
  <si>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</si>
  <si>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</si>
  <si>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</si>
  <si>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</si>
  <si>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</si>
  <si>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</si>
  <si>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</si>
  <si>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</si>
  <si>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</si>
  <si>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</si>
  <si>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</si>
  <si>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</si>
  <si>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</si>
  <si>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</si>
  <si>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</si>
  <si>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</si>
  <si>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</si>
  <si>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</si>
  <si>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</si>
  <si>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</si>
  <si>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</si>
  <si>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</si>
  <si>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</si>
  <si>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</si>
  <si>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</si>
  <si>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</si>
  <si>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</si>
  <si>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</si>
  <si>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</si>
  <si>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</si>
  <si>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</si>
  <si>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</si>
  <si>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</si>
  <si>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</si>
  <si>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</si>
  <si>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</si>
  <si>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</si>
  <si>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</si>
  <si>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</si>
  <si>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</si>
  <si>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</si>
  <si>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</si>
  <si>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</si>
  <si>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</si>
  <si>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</si>
  <si>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</si>
  <si>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</si>
  <si>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</si>
  <si>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</si>
  <si>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</si>
  <si>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</si>
  <si>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</si>
  <si>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</si>
  <si>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</si>
  <si>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</si>
  <si>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</si>
  <si>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</si>
  <si>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</si>
  <si>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</si>
  <si>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</si>
  <si>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</si>
  <si>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</si>
  <si>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</si>
  <si>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</si>
  <si>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</si>
  <si>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</si>
  <si>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</si>
  <si>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</si>
  <si>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</si>
  <si>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</si>
  <si>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</si>
  <si>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</si>
  <si>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</si>
  <si>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</si>
  <si>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</si>
  <si>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</si>
  <si>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</si>
  <si>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</si>
  <si>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</si>
  <si>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</si>
  <si>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</si>
  <si>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</si>
  <si>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</si>
  <si>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</si>
  <si>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</si>
  <si>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</si>
  <si>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</si>
  <si>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</si>
  <si>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</si>
  <si>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</si>
  <si>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</si>
  <si>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</si>
  <si>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</si>
  <si>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</si>
  <si>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</si>
  <si>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</si>
  <si>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</si>
  <si>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</si>
  <si>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</si>
  <si>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</si>
  <si>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</si>
  <si>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</si>
  <si>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</si>
  <si>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</si>
  <si>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</si>
  <si>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</si>
  <si>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</si>
  <si>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</si>
  <si>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</si>
  <si>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</si>
  <si>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</si>
  <si>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</si>
  <si>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</si>
  <si>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</si>
  <si>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</si>
  <si>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</si>
  <si>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</si>
  <si>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</si>
  <si>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</si>
  <si>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</si>
  <si>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</si>
  <si>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</si>
  <si>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</si>
  <si>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</si>
  <si>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</si>
  <si>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</si>
  <si>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</si>
  <si>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</si>
  <si>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</si>
  <si>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</si>
  <si>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</si>
  <si>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</si>
  <si>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</si>
  <si>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</si>
  <si>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</si>
  <si>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</si>
  <si>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</si>
  <si>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</si>
  <si>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</si>
  <si>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</si>
  <si>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</si>
  <si>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</si>
  <si>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</si>
  <si>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</si>
  <si>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</si>
  <si>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</si>
  <si>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</si>
  <si>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</si>
  <si>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</si>
  <si>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</si>
  <si>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</si>
  <si>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</si>
  <si>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</si>
  <si>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</si>
  <si>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</si>
  <si>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</si>
  <si>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</si>
  <si>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</si>
  <si>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</si>
  <si>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</si>
  <si>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</si>
  <si>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</si>
  <si>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</si>
  <si>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</si>
  <si>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</si>
  <si>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</si>
  <si>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</si>
  <si>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</si>
  <si>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</si>
  <si>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</si>
  <si>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</si>
  <si>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</si>
  <si>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</si>
  <si>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</si>
  <si>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</si>
  <si>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</si>
  <si>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</si>
  <si>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</si>
  <si>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</si>
  <si>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</si>
  <si>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</si>
  <si>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</si>
  <si>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</si>
  <si>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</si>
  <si>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</si>
  <si>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</si>
  <si>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</si>
  <si>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</si>
  <si>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</si>
  <si>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</si>
  <si>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</si>
  <si>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</si>
  <si>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</si>
  <si>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</si>
  <si>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</si>
  <si>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</si>
  <si>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</si>
  <si>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</si>
  <si>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</si>
  <si>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</si>
  <si>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</si>
  <si>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</si>
  <si>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</si>
  <si>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</si>
  <si>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</si>
  <si>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</si>
  <si>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</si>
  <si>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</si>
  <si>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</si>
  <si>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</si>
  <si>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</si>
  <si>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</si>
  <si>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</si>
  <si>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</si>
  <si>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</si>
  <si>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</si>
  <si>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</si>
  <si>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</si>
  <si>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</si>
  <si>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</si>
  <si>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</si>
  <si>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</si>
  <si>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</si>
  <si>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</si>
  <si>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</si>
  <si>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</si>
  <si>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</si>
  <si>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</si>
  <si>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</si>
  <si>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</si>
  <si>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</si>
  <si>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</si>
  <si>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</si>
  <si>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</si>
  <si>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</si>
  <si>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</si>
  <si>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</si>
  <si>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</si>
  <si>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</si>
  <si>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</si>
  <si>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</si>
  <si>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</si>
  <si>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</si>
  <si>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</si>
  <si>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</si>
  <si>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</si>
  <si>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</si>
  <si>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</si>
  <si>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</si>
  <si>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</si>
  <si>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</si>
  <si>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</si>
  <si>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</si>
  <si>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</si>
  <si>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</si>
  <si>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</si>
  <si>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</si>
  <si>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</si>
  <si>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</si>
  <si>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</si>
  <si>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</si>
  <si>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</si>
  <si>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</si>
  <si>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</si>
  <si>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</si>
  <si>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</si>
  <si>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</si>
  <si>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</si>
  <si>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</si>
  <si>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</si>
  <si>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</si>
  <si>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</si>
  <si>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</si>
  <si>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</si>
  <si>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</si>
  <si>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</si>
  <si>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</si>
  <si>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</si>
  <si>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</si>
  <si>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</si>
  <si>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</si>
  <si>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</si>
  <si>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</si>
  <si>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</si>
  <si>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</si>
  <si>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</si>
  <si>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</si>
  <si>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</si>
  <si>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</si>
  <si>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</si>
  <si>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</si>
  <si>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</si>
  <si>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</si>
  <si>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</si>
  <si>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</si>
  <si>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</si>
  <si>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</si>
  <si>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</si>
  <si>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</si>
  <si>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</si>
  <si>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</si>
  <si>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</si>
  <si>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</si>
  <si>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</si>
  <si>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</si>
  <si>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</si>
  <si>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</si>
  <si>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</si>
  <si>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</si>
  <si>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</si>
  <si>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</si>
  <si>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</si>
  <si>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</si>
  <si>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</si>
  <si>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</si>
  <si>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</si>
  <si>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</si>
  <si>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</si>
  <si>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</si>
  <si>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</si>
  <si>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</si>
  <si>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</si>
  <si>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</si>
  <si>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</si>
  <si>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</si>
  <si>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</si>
  <si>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</si>
  <si>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</si>
  <si>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</si>
  <si>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</si>
  <si>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</si>
  <si>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</si>
  <si>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</si>
  <si>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</si>
  <si>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</si>
  <si>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</si>
  <si>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</si>
  <si>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</si>
  <si>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</si>
  <si>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</si>
  <si>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</si>
  <si>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</si>
  <si>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</si>
  <si>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</si>
  <si>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</si>
  <si>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</si>
  <si>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</si>
  <si>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</si>
  <si>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</si>
  <si>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</si>
  <si>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</si>
  <si>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</si>
  <si>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</si>
  <si>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</si>
  <si>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</si>
  <si>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</si>
  <si>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</si>
  <si>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</si>
  <si>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</si>
  <si>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</si>
  <si>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</si>
  <si>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</si>
  <si>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</si>
  <si>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</si>
  <si>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</si>
  <si>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</si>
  <si>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</si>
  <si>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</si>
  <si>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</si>
  <si>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</si>
  <si>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</si>
  <si>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</si>
  <si>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</si>
  <si>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</si>
  <si>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</si>
  <si>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</si>
  <si>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</si>
  <si>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</si>
  <si>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</si>
  <si>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</si>
  <si>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</si>
  <si>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</si>
  <si>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</si>
  <si>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</si>
  <si>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</si>
  <si>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</si>
  <si>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</si>
  <si>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</si>
  <si>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</si>
  <si>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</si>
  <si>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</si>
  <si>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</si>
  <si>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</si>
  <si>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</si>
  <si>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</si>
  <si>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</si>
  <si>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</si>
  <si>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</si>
  <si>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</si>
  <si>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</si>
  <si>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</si>
  <si>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</si>
  <si>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</si>
  <si>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</si>
  <si>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</si>
  <si>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</si>
  <si>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</si>
  <si>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</si>
  <si>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</si>
  <si>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</si>
  <si>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</si>
  <si>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</si>
  <si>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</si>
  <si>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</si>
  <si>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</si>
  <si>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</si>
  <si>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</si>
  <si>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</si>
  <si>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</si>
  <si>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</si>
  <si>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</si>
  <si>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</si>
  <si>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</si>
  <si>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</si>
  <si>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</si>
  <si>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</si>
  <si>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</si>
  <si>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</si>
  <si>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</si>
  <si>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</si>
  <si>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</si>
  <si>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</si>
  <si>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</si>
  <si>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</si>
  <si>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</si>
  <si>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</si>
  <si>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</si>
  <si>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</si>
  <si>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</si>
  <si>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</si>
  <si>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</si>
  <si>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</si>
  <si>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</si>
  <si>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</si>
  <si>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</si>
  <si>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</si>
  <si>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</si>
  <si>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</si>
  <si>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</si>
  <si>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</si>
  <si>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</si>
  <si>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</si>
  <si>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</si>
  <si>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</si>
  <si>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</si>
  <si>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</si>
  <si>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</si>
  <si>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</si>
  <si>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</si>
  <si>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</si>
  <si>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</si>
  <si>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</si>
  <si>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</si>
  <si>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</si>
  <si>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</si>
  <si>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</si>
  <si>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</si>
  <si>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</si>
  <si>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</si>
  <si>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</si>
  <si>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</si>
  <si>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</si>
  <si>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</si>
  <si>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</si>
  <si>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</si>
  <si>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</si>
  <si>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</si>
  <si>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</si>
  <si>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</si>
  <si>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</si>
  <si>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</si>
  <si>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</si>
  <si>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</si>
  <si>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</si>
  <si>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</si>
  <si>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</si>
  <si>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</si>
  <si>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</si>
  <si>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</si>
  <si>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</si>
  <si>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</si>
  <si>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</si>
  <si>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</si>
  <si>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</si>
  <si>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</si>
  <si>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</si>
  <si>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</si>
  <si>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</si>
  <si>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</si>
  <si>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</si>
  <si>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</si>
  <si>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</si>
  <si>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</si>
  <si>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</si>
  <si>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</si>
  <si>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</si>
  <si>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</si>
  <si>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</si>
  <si>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</si>
  <si>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</si>
  <si>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</si>
  <si>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</si>
  <si>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</si>
  <si>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</si>
  <si>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</si>
  <si>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</si>
  <si>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</si>
  <si>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</si>
  <si>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</si>
  <si>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</si>
  <si>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</si>
  <si>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</si>
  <si>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</si>
  <si>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</si>
  <si>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</si>
  <si>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</si>
  <si>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</si>
  <si>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</si>
  <si>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</si>
  <si>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</si>
  <si>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</si>
  <si>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</si>
  <si>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</si>
  <si>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</si>
  <si>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</si>
  <si>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</si>
  <si>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</si>
  <si>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</si>
  <si>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</si>
  <si>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</si>
  <si>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</si>
  <si>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</si>
  <si>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</si>
  <si>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</si>
  <si>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</si>
  <si>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</si>
  <si>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</si>
  <si>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</si>
  <si>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</si>
  <si>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</si>
  <si>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</si>
  <si>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</si>
  <si>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</si>
  <si>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</si>
  <si>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</si>
  <si>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</si>
  <si>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</si>
  <si>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</si>
  <si>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</si>
  <si>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</si>
  <si>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</si>
  <si>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</si>
  <si>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</si>
  <si>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</si>
  <si>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</si>
  <si>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</si>
  <si>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</si>
  <si>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</si>
  <si>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</si>
  <si>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</si>
  <si>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</si>
  <si>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</si>
  <si>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</si>
  <si>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</si>
  <si>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</si>
  <si>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</si>
  <si>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</si>
  <si>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</si>
  <si>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</si>
  <si>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</si>
  <si>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</si>
  <si>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</si>
  <si>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</si>
  <si>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</si>
  <si>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</si>
  <si>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</si>
  <si>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</si>
  <si>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</si>
  <si>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</si>
  <si>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</si>
  <si>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</si>
  <si>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</si>
  <si>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</si>
  <si>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</si>
  <si>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</si>
  <si>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</si>
  <si>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</si>
  <si>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</si>
  <si>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</si>
  <si>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</si>
  <si>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</si>
  <si>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</si>
  <si>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</si>
  <si>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</si>
  <si>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</si>
  <si>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</si>
  <si>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</si>
  <si>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</si>
  <si>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</si>
  <si>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</si>
  <si>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</si>
  <si>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</si>
  <si>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</si>
  <si>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</si>
  <si>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</si>
  <si>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</si>
  <si>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</si>
  <si>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</si>
  <si>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</si>
  <si>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</si>
  <si>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</si>
  <si>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</si>
  <si>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</si>
  <si>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</si>
  <si>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</si>
  <si>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</si>
  <si>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</si>
  <si>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</si>
  <si>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</si>
  <si>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</si>
  <si>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</si>
  <si>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</si>
  <si>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</si>
  <si>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</si>
  <si>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</si>
  <si>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</si>
  <si>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</si>
  <si>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</si>
  <si>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</si>
  <si>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</si>
  <si>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</si>
  <si>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</si>
  <si>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</si>
  <si>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</si>
  <si>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</si>
  <si>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</si>
  <si>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</si>
  <si>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</si>
  <si>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</si>
  <si>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</si>
  <si>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</si>
  <si>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</si>
  <si>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</si>
  <si>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</si>
  <si>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</si>
  <si>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</si>
  <si>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</si>
  <si>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</si>
  <si>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</si>
  <si>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</si>
  <si>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</si>
  <si>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</si>
  <si>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</si>
  <si>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</si>
  <si>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</si>
  <si>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</si>
  <si>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</si>
  <si>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</si>
  <si>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</si>
  <si>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</si>
  <si>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</si>
  <si>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</si>
  <si>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</si>
  <si>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</si>
  <si>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</si>
  <si>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</si>
  <si>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</si>
  <si>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</si>
  <si>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</si>
  <si>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</si>
  <si>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</si>
  <si>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</si>
  <si>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</si>
  <si>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</si>
  <si>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</si>
  <si>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</si>
  <si>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</si>
  <si>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</si>
  <si>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</si>
  <si>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</si>
  <si>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</si>
  <si>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</si>
  <si>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</si>
  <si>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</si>
  <si>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</si>
  <si>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</si>
  <si>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</si>
  <si>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</si>
  <si>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</si>
  <si>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</si>
  <si>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</si>
  <si>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</si>
  <si>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</si>
  <si>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</si>
  <si>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</si>
  <si>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</si>
  <si>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</si>
  <si>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</si>
  <si>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</si>
  <si>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</si>
  <si>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</si>
  <si>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</si>
  <si>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</si>
  <si>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</si>
  <si>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</si>
  <si>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</si>
  <si>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</si>
  <si>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</si>
  <si>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</si>
  <si>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</si>
  <si>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</si>
  <si>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</si>
  <si>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</si>
  <si>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</si>
  <si>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</si>
  <si>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</si>
  <si>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</si>
  <si>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</si>
  <si>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</si>
  <si>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</si>
  <si>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</si>
  <si>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</si>
  <si>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</si>
  <si>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</si>
  <si>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</si>
  <si>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</si>
  <si>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</si>
  <si>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</si>
  <si>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</si>
  <si>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</si>
  <si>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</si>
  <si>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</si>
  <si>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</si>
  <si>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</si>
  <si>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</si>
  <si>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</si>
  <si>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</si>
  <si>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</si>
  <si>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</si>
  <si>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</si>
  <si>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</si>
  <si>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</si>
  <si>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</si>
  <si>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</si>
  <si>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</si>
  <si>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</si>
  <si>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</si>
  <si>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</si>
  <si>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</si>
  <si>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</si>
  <si>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</si>
  <si>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</si>
  <si>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</si>
  <si>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</si>
  <si>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</si>
  <si>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</si>
  <si>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</si>
  <si>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</si>
  <si>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</si>
  <si>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</si>
  <si>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</si>
  <si>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</si>
  <si>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</si>
  <si>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</si>
  <si>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</si>
  <si>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</si>
  <si>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</si>
  <si>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</si>
  <si>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</si>
  <si>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</si>
  <si>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</si>
  <si>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</si>
  <si>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</si>
  <si>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</si>
  <si>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</si>
  <si>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</si>
  <si>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</si>
  <si>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</si>
  <si>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</si>
  <si>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</si>
  <si>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</si>
  <si>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</si>
  <si>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</si>
  <si>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</si>
  <si>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</si>
  <si>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</si>
  <si>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</si>
  <si>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</si>
  <si>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</si>
  <si>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</si>
  <si>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</si>
  <si>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</si>
  <si>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</si>
  <si>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</si>
  <si>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</si>
  <si>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</si>
  <si>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</si>
  <si>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</si>
  <si>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</si>
  <si>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</si>
  <si>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</si>
  <si>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</si>
  <si>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</si>
  <si>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</si>
  <si>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</si>
  <si>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</si>
  <si>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</si>
  <si>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</si>
  <si>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</si>
  <si>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</si>
  <si>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</si>
  <si>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</si>
  <si>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</si>
  <si>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</si>
  <si>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</si>
  <si>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</si>
  <si>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</si>
  <si>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</si>
  <si>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</si>
  <si>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</si>
  <si>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</si>
  <si>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</si>
  <si>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</si>
  <si>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</si>
  <si>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</si>
  <si>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</si>
  <si>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</si>
  <si>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</si>
  <si>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</si>
  <si>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</si>
  <si>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</si>
  <si>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</si>
  <si>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</si>
  <si>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</si>
  <si>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</si>
  <si>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</si>
  <si>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</si>
  <si>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</si>
  <si>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</si>
  <si>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</si>
  <si>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</si>
  <si>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</si>
  <si>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</si>
  <si>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</si>
  <si>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</si>
  <si>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</si>
  <si>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</si>
  <si>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</si>
  <si>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</si>
  <si>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</si>
  <si>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</si>
  <si>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</si>
  <si>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</si>
  <si>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</si>
  <si>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</si>
  <si>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</si>
  <si>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</si>
  <si>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</si>
  <si>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</si>
  <si>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</si>
  <si>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</si>
  <si>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</si>
  <si>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</si>
  <si>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</si>
  <si>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</si>
  <si>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</si>
  <si>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</si>
  <si>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</si>
  <si>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</si>
  <si>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</si>
  <si>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</si>
  <si>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</si>
  <si>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</si>
  <si>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</si>
  <si>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</si>
  <si>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</si>
  <si>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</si>
  <si>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</si>
  <si>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</si>
  <si>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</si>
  <si>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</si>
  <si>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</si>
  <si>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</si>
  <si>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</si>
  <si>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</si>
  <si>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</si>
  <si>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</si>
  <si>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</si>
  <si>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</si>
  <si>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</si>
  <si>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</si>
  <si>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</si>
  <si>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</si>
  <si>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</si>
  <si>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</si>
  <si>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</si>
  <si>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</si>
  <si>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</si>
  <si>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</si>
  <si>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</si>
  <si>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</si>
  <si>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</si>
  <si>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</si>
  <si>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</si>
  <si>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</si>
  <si>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</si>
  <si>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</si>
  <si>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</si>
  <si>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</si>
  <si>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</si>
  <si>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</si>
  <si>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</si>
  <si>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</si>
  <si>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</si>
  <si>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</si>
  <si>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</si>
  <si>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</si>
  <si>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</si>
  <si>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</si>
  <si>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</si>
  <si>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</si>
  <si>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</si>
  <si>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</si>
  <si>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</si>
  <si>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</si>
  <si>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</si>
  <si>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</si>
  <si>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</si>
  <si>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</si>
  <si>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</si>
  <si>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</si>
  <si>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</si>
  <si>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</si>
  <si>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</si>
  <si>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</si>
  <si>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</si>
  <si>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</si>
  <si>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</si>
  <si>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</si>
  <si>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</si>
  <si>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</si>
  <si>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</si>
  <si>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</si>
  <si>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</si>
  <si>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</si>
  <si>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</si>
  <si>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</si>
  <si>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</si>
  <si>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</si>
  <si>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</si>
  <si>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</si>
  <si>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</si>
  <si>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</si>
  <si>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</si>
  <si>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</si>
  <si>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</si>
  <si>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</si>
  <si>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</si>
  <si>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</si>
  <si>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</si>
  <si>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</si>
  <si>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</si>
  <si>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</si>
  <si>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</si>
  <si>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</si>
  <si>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</si>
  <si>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</si>
  <si>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</si>
  <si>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</si>
  <si>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</si>
  <si>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</si>
  <si>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</si>
  <si>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</si>
  <si>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</si>
  <si>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</si>
  <si>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</si>
  <si>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</si>
  <si>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</si>
  <si>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</si>
  <si>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</si>
  <si>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</si>
  <si>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</si>
  <si>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</si>
  <si>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</si>
  <si>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</si>
  <si>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</si>
  <si>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</si>
  <si>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</si>
  <si>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</si>
  <si>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</si>
  <si>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</si>
  <si>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</si>
  <si>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</si>
  <si>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</si>
  <si>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</si>
  <si>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</si>
  <si>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</si>
  <si>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</si>
  <si>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</si>
  <si>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</si>
  <si>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</si>
  <si>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</si>
  <si>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</si>
  <si>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</si>
  <si>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</si>
  <si>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</si>
  <si>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</si>
  <si>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</si>
  <si>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</si>
  <si>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</si>
  <si>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</si>
  <si>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</si>
  <si>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</si>
  <si>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</si>
  <si>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</si>
  <si>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</si>
  <si>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</si>
  <si>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</si>
  <si>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</si>
  <si>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</si>
  <si>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</si>
  <si>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</si>
  <si>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</si>
  <si>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</si>
  <si>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</si>
  <si>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</si>
  <si>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</si>
  <si>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</si>
  <si>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</si>
  <si>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</si>
  <si>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</si>
  <si>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</si>
  <si>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</si>
  <si>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</si>
  <si>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</si>
  <si>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</si>
  <si>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</si>
  <si>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</si>
  <si>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</si>
  <si>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</si>
  <si>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</si>
  <si>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</si>
  <si>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</si>
  <si>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</si>
  <si>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</si>
  <si>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</si>
  <si>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</si>
  <si>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</si>
  <si>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</si>
  <si>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</si>
  <si>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</si>
  <si>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</si>
  <si>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</si>
  <si>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</si>
  <si>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</si>
  <si>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</si>
  <si>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</si>
  <si>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</si>
  <si>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</si>
  <si>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</si>
  <si>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</si>
  <si>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</si>
  <si>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</si>
  <si>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</si>
  <si>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</si>
  <si>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</si>
  <si>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</si>
  <si>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</si>
  <si>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</si>
  <si>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</si>
  <si>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</si>
  <si>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</si>
  <si>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</si>
  <si>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</si>
  <si>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</si>
  <si>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</si>
  <si>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</si>
  <si>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</si>
  <si>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</si>
  <si>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</si>
  <si>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</si>
  <si>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</si>
  <si>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</si>
  <si>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</si>
  <si>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</si>
  <si>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</si>
  <si>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</si>
  <si>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</si>
  <si>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</si>
  <si>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</si>
  <si>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</si>
  <si>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</si>
  <si>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</si>
  <si>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</si>
  <si>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</si>
  <si>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</si>
  <si>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</si>
  <si>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</si>
  <si>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</si>
  <si>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</si>
  <si>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</si>
  <si>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</si>
  <si>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</si>
  <si>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</si>
  <si>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</si>
  <si>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</si>
  <si>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</si>
  <si>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</si>
  <si>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</si>
  <si>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</si>
  <si>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</si>
  <si>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</si>
  <si>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</si>
  <si>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</si>
  <si>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</si>
  <si>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</si>
  <si>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</si>
  <si>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</si>
  <si>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</si>
  <si>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</si>
  <si>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</si>
  <si>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</si>
  <si>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</si>
  <si>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</si>
  <si>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</si>
  <si>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</si>
  <si>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</si>
  <si>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</si>
  <si>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</si>
  <si>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</si>
  <si>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</si>
  <si>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</si>
  <si>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</si>
  <si>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</si>
  <si>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</si>
  <si>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</si>
  <si>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</si>
  <si>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</si>
  <si>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</si>
  <si>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</si>
  <si>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</si>
  <si>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</si>
  <si>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</si>
  <si>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</si>
  <si>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</si>
  <si>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</si>
  <si>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</si>
  <si>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</si>
  <si>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</si>
  <si>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</si>
  <si>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</si>
  <si>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</si>
  <si>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</si>
  <si>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</si>
  <si>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</si>
  <si>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</si>
  <si>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</si>
  <si>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</si>
  <si>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</si>
  <si>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</si>
  <si>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</si>
  <si>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</si>
  <si>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</si>
  <si>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</si>
  <si>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</si>
  <si>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</si>
  <si>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</si>
  <si>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</si>
  <si>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</si>
  <si>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</si>
  <si>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</si>
  <si>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</si>
  <si>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</si>
  <si>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</si>
  <si>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</si>
  <si>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</si>
  <si>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</si>
  <si>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</si>
  <si>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</si>
  <si>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</si>
  <si>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</si>
  <si>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</si>
  <si>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</si>
  <si>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</si>
  <si>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</si>
  <si>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</si>
  <si>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</si>
  <si>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</si>
  <si>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</si>
  <si>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</si>
  <si>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</si>
  <si>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</si>
  <si>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</si>
  <si>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</si>
  <si>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</si>
  <si>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</si>
  <si>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</si>
  <si>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</si>
  <si>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</si>
  <si>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</si>
  <si>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</si>
  <si>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</si>
  <si>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</si>
  <si>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</si>
  <si>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</si>
  <si>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</si>
  <si>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</si>
  <si>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</si>
  <si>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</si>
  <si>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</si>
  <si>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</si>
  <si>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</si>
  <si>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</si>
  <si>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</si>
  <si>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</si>
  <si>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</si>
  <si>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</si>
  <si>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</si>
  <si>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</si>
  <si>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</si>
  <si>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</si>
  <si>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</si>
  <si>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</si>
  <si>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</si>
  <si>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</si>
  <si>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</si>
  <si>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</si>
  <si>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</si>
  <si>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</si>
  <si>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</si>
  <si>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</si>
  <si>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</si>
  <si>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</si>
  <si>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</si>
  <si>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</si>
  <si>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</si>
  <si>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</si>
  <si>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</si>
  <si>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</si>
  <si>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</si>
  <si>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</si>
  <si>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</si>
  <si>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</si>
  <si>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</si>
  <si>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</si>
  <si>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</si>
  <si>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</si>
  <si>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</si>
  <si>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</si>
  <si>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</si>
  <si>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</si>
  <si>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</si>
  <si>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</si>
  <si>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</si>
  <si>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</si>
  <si>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</si>
  <si>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</si>
  <si>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</si>
  <si>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</si>
  <si>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</si>
  <si>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</si>
  <si>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</si>
  <si>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</si>
  <si>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</si>
  <si>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</si>
  <si>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</si>
  <si>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</si>
  <si>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</si>
  <si>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</si>
  <si>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</si>
  <si>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</si>
  <si>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</si>
  <si>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</si>
  <si>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</si>
  <si>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</si>
  <si>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</si>
  <si>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</si>
  <si>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</si>
  <si>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</si>
  <si>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</si>
  <si>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</si>
  <si>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</si>
  <si>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</si>
  <si>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</si>
  <si>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</si>
  <si>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</si>
  <si>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</si>
  <si>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</si>
  <si>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</si>
  <si>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</si>
  <si>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</si>
  <si>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</si>
  <si>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</si>
  <si>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</si>
  <si>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</si>
  <si>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</si>
  <si>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</si>
  <si>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</si>
  <si>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</si>
  <si>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</si>
  <si>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</si>
  <si>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</si>
  <si>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</si>
  <si>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</si>
  <si>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</si>
  <si>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</si>
  <si>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</si>
  <si>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</si>
  <si>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</si>
  <si>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</si>
  <si>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</si>
  <si>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</si>
  <si>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</si>
  <si>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</si>
  <si>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</si>
  <si>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</si>
  <si>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</si>
  <si>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</si>
  <si>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</si>
  <si>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</si>
  <si>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</si>
  <si>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</si>
  <si>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</si>
  <si>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</si>
  <si>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</si>
  <si>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</si>
  <si>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</si>
  <si>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</si>
  <si>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</si>
  <si>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</si>
  <si>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</si>
  <si>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</si>
  <si>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</si>
  <si>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</si>
  <si>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</si>
  <si>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</si>
  <si>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</si>
  <si>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</si>
  <si>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</si>
  <si>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</si>
  <si>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</si>
  <si>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</si>
  <si>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</si>
  <si>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</si>
  <si>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</si>
  <si>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</si>
  <si>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</si>
  <si>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</si>
  <si>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</si>
  <si>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</si>
  <si>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</si>
  <si>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</si>
  <si>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</si>
  <si>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</si>
  <si>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</si>
  <si>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</si>
  <si>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</si>
  <si>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</si>
  <si>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</si>
  <si>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</si>
  <si>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</si>
  <si>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</si>
  <si>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</si>
  <si>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</si>
  <si>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</si>
  <si>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</si>
  <si>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</si>
  <si>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</si>
  <si>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</si>
  <si>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</si>
  <si>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</si>
  <si>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</si>
  <si>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</si>
  <si>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</si>
  <si>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</si>
  <si>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</si>
  <si>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</si>
  <si>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</si>
  <si>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</si>
  <si>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</si>
  <si>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</si>
  <si>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</si>
  <si>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</si>
  <si>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</si>
  <si>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</si>
  <si>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</si>
  <si>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</si>
  <si>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</si>
  <si>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</si>
  <si>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</si>
  <si>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</si>
  <si>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</si>
  <si>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</si>
  <si>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</si>
  <si>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</si>
  <si>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</si>
  <si>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</si>
  <si>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</si>
  <si>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</si>
  <si>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</si>
  <si>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</si>
  <si>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</si>
  <si>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</si>
  <si>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</si>
  <si>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</si>
  <si>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</si>
  <si>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</si>
  <si>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</si>
  <si>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</si>
  <si>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</si>
  <si>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</si>
  <si>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</si>
  <si>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</si>
  <si>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</si>
  <si>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</si>
  <si>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</si>
  <si>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</si>
  <si>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</si>
  <si>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</si>
  <si>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</si>
  <si>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</si>
  <si>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</si>
  <si>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</si>
  <si>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</si>
  <si>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</si>
  <si>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</si>
  <si>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</si>
  <si>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</si>
  <si>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</si>
  <si>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</si>
  <si>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</si>
  <si>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</si>
  <si>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</si>
  <si>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</si>
  <si>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</si>
  <si>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</si>
  <si>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</si>
  <si>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</si>
  <si>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</si>
  <si>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</si>
  <si>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</si>
  <si>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</si>
  <si>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</si>
  <si>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</si>
  <si>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</si>
  <si>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</si>
  <si>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</si>
  <si>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</si>
  <si>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</si>
  <si>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</si>
  <si>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</si>
  <si>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</si>
  <si>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</si>
  <si>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</si>
  <si>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</si>
  <si>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</si>
  <si>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</si>
  <si>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</si>
  <si>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</si>
  <si>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</si>
  <si>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</si>
  <si>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</si>
  <si>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</si>
  <si>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</si>
  <si>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</si>
  <si>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</si>
  <si>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</si>
  <si>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</si>
  <si>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</si>
  <si>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</si>
  <si>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</si>
  <si>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</si>
  <si>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</si>
  <si>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</si>
  <si>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</si>
  <si>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</si>
  <si>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</si>
  <si>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</si>
  <si>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</si>
  <si>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</si>
  <si>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</si>
  <si>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</si>
  <si>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</si>
  <si>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</si>
  <si>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</si>
  <si>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</si>
  <si>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</si>
  <si>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</si>
  <si>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</si>
  <si>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</si>
  <si>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</si>
  <si>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</si>
  <si>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</si>
  <si>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</si>
  <si>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</si>
  <si>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</si>
  <si>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</si>
  <si>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</si>
  <si>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</si>
  <si>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</si>
  <si>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</si>
  <si>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</si>
  <si>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</si>
  <si>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</si>
  <si>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</si>
  <si>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</si>
  <si>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</si>
  <si>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</si>
  <si>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</si>
  <si>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</si>
  <si>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</si>
  <si>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</si>
  <si>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</si>
  <si>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</si>
  <si>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</si>
  <si>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</si>
  <si>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</si>
  <si>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</si>
  <si>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</si>
  <si>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</si>
  <si>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</si>
  <si>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</si>
  <si>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</si>
  <si>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</si>
  <si>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</si>
  <si>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</si>
  <si>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</si>
  <si>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</si>
  <si>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</si>
  <si>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</si>
  <si>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</si>
  <si>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</si>
  <si>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</si>
  <si>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</si>
  <si>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</si>
  <si>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</si>
  <si>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</si>
  <si>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</si>
  <si>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</si>
  <si>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</si>
  <si>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</si>
  <si>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</si>
  <si>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</si>
  <si>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</si>
  <si>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</si>
  <si>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</si>
  <si>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</si>
  <si>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</si>
  <si>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</si>
  <si>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</si>
  <si>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</si>
  <si>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</si>
  <si>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</si>
  <si>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</si>
  <si>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</si>
  <si>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</si>
  <si>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</si>
  <si>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</si>
  <si>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</si>
  <si>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</si>
  <si>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</si>
  <si>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</si>
  <si>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</si>
  <si>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</si>
  <si>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</si>
  <si>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</si>
  <si>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</si>
  <si>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</si>
  <si>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</si>
  <si>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</si>
  <si>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</si>
  <si>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</si>
  <si>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</si>
  <si>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</si>
  <si>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</si>
  <si>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</si>
  <si>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</si>
  <si>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</si>
  <si>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</si>
  <si>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</si>
  <si>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</si>
  <si>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</si>
  <si>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</si>
  <si>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</si>
  <si>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</si>
  <si>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</si>
  <si>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</si>
  <si>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</si>
  <si>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</si>
  <si>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</si>
  <si>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</si>
  <si>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</si>
  <si>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</si>
  <si>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</si>
  <si>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</si>
  <si>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</si>
  <si>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</si>
  <si>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</si>
  <si>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</si>
  <si>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</si>
  <si>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</si>
  <si>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</si>
  <si>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</si>
  <si>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</si>
  <si>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</si>
  <si>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</si>
  <si>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</si>
  <si>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</si>
  <si>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</si>
  <si>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</si>
  <si>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</si>
  <si>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</si>
  <si>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</si>
  <si>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</si>
  <si>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</si>
  <si>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</si>
  <si>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</si>
  <si>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</si>
  <si>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</si>
  <si>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</si>
  <si>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</si>
  <si>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</si>
  <si>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</si>
  <si>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</si>
  <si>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</si>
  <si>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</si>
  <si>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</si>
  <si>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</si>
  <si>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</si>
  <si>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</si>
  <si>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</si>
  <si>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</si>
  <si>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</si>
  <si>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</si>
  <si>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</si>
  <si>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</si>
  <si>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</si>
  <si>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</si>
  <si>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</si>
  <si>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</si>
  <si>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</si>
  <si>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</si>
  <si>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</si>
  <si>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</si>
  <si>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</si>
  <si>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</si>
  <si>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</si>
  <si>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</si>
  <si>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</si>
  <si>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</si>
  <si>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</si>
  <si>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</si>
  <si>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</si>
  <si>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</si>
  <si>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</si>
  <si>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</si>
  <si>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</si>
  <si>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</si>
  <si>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</si>
  <si>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</si>
  <si>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</si>
  <si>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</si>
  <si>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</si>
  <si>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</si>
  <si>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</si>
  <si>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</si>
  <si>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</si>
  <si>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</si>
  <si>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</si>
  <si>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</si>
  <si>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</si>
  <si>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</si>
  <si>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</si>
  <si>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</si>
  <si>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</si>
  <si>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</si>
  <si>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</si>
  <si>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</si>
  <si>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</si>
  <si>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</si>
  <si>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</si>
  <si>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</si>
  <si>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</si>
  <si>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</si>
  <si>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</si>
  <si>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</si>
  <si>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</si>
  <si>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</si>
  <si>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</si>
  <si>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</si>
  <si>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</si>
  <si>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</si>
  <si>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</si>
  <si>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</si>
  <si>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</si>
  <si>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</si>
  <si>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</si>
  <si>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</si>
  <si>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</si>
  <si>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</si>
  <si>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</si>
  <si>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</si>
  <si>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</si>
  <si>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</si>
  <si>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</si>
  <si>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</si>
  <si>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</si>
  <si>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</si>
  <si>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</si>
  <si>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</si>
  <si>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</si>
  <si>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</si>
  <si>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</si>
  <si>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</si>
  <si>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</si>
  <si>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</si>
  <si>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</si>
  <si>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</si>
  <si>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</si>
  <si>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</si>
  <si>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</si>
  <si>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</si>
  <si>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</si>
  <si>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</si>
  <si>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</si>
  <si>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</si>
  <si>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</si>
  <si>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</si>
  <si>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</si>
  <si>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</si>
  <si>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</si>
  <si>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</si>
  <si>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</si>
  <si>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</si>
  <si>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</si>
  <si>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</si>
  <si>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</si>
  <si>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</si>
  <si>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</si>
  <si>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</si>
  <si>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</si>
  <si>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</si>
  <si>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</si>
  <si>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</si>
  <si>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</si>
  <si>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</si>
  <si>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</si>
  <si>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</si>
  <si>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</si>
  <si>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</si>
  <si>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</si>
  <si>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</si>
  <si>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</si>
  <si>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</si>
  <si>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</si>
  <si>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</si>
  <si>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</si>
  <si>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</si>
  <si>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</si>
  <si>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</si>
  <si>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</si>
  <si>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</si>
  <si>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</si>
  <si>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</si>
  <si>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</si>
  <si>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</si>
  <si>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</si>
  <si>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</si>
  <si>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</si>
  <si>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</si>
  <si>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</si>
  <si>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</si>
  <si>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</si>
  <si>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</si>
  <si>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</si>
  <si>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</si>
  <si>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</si>
  <si>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</si>
  <si>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</si>
  <si>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</si>
  <si>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</si>
  <si>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</si>
  <si>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</si>
  <si>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</si>
  <si>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</si>
  <si>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</si>
  <si>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</si>
  <si>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</si>
  <si>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</si>
  <si>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</si>
  <si>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</si>
  <si>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</si>
  <si>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</si>
  <si>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</si>
  <si>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</si>
  <si>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</si>
  <si>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</si>
  <si>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</si>
  <si>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</si>
  <si>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</si>
  <si>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</si>
  <si>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</si>
  <si>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</si>
  <si>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</si>
  <si>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</si>
  <si>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</si>
  <si>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</si>
  <si>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</si>
  <si>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</si>
  <si>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</si>
  <si>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</si>
  <si>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</si>
  <si>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</si>
  <si>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</si>
  <si>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</si>
  <si>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</si>
  <si>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</si>
  <si>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</si>
  <si>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</si>
  <si>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</si>
  <si>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</si>
  <si>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</si>
  <si>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</si>
  <si>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</si>
  <si>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</si>
  <si>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</si>
  <si>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</si>
  <si>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</si>
  <si>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</si>
  <si>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</si>
  <si>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</si>
  <si>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</si>
  <si>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</si>
  <si>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</si>
  <si>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</si>
  <si>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</si>
  <si>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</si>
  <si>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</si>
  <si>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</si>
  <si>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</si>
  <si>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</si>
  <si>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</si>
  <si>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</si>
  <si>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</si>
  <si>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</si>
  <si>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</si>
  <si>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</si>
  <si>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</si>
  <si>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</si>
  <si>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</si>
  <si>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</si>
  <si>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</si>
  <si>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</si>
  <si>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</si>
  <si>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</si>
  <si>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</si>
  <si>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</si>
  <si>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</si>
  <si>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</si>
  <si>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</si>
  <si>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</si>
  <si>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</si>
  <si>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</si>
  <si>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</si>
  <si>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</si>
  <si>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</si>
  <si>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</si>
  <si>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</si>
  <si>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</si>
  <si>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</si>
  <si>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</si>
  <si>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</si>
  <si>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</si>
  <si>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</si>
  <si>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</si>
  <si>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</si>
  <si>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</si>
  <si>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</si>
  <si>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</si>
  <si>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</si>
  <si>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</si>
  <si>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</si>
  <si>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</si>
  <si>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</si>
  <si>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</si>
  <si>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</si>
  <si>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</si>
  <si>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</si>
  <si>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</si>
  <si>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</si>
  <si>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</si>
  <si>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</si>
  <si>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</si>
  <si>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</si>
  <si>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</si>
  <si>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</si>
  <si>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</si>
  <si>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</si>
  <si>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</si>
  <si>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</si>
  <si>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</si>
  <si>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</si>
  <si>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</si>
  <si>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</si>
  <si>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</si>
  <si>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</si>
  <si>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</si>
  <si>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</si>
  <si>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</si>
  <si>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</si>
  <si>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</si>
  <si>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</si>
  <si>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</si>
  <si>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</si>
  <si>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</si>
  <si>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</si>
  <si>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</si>
  <si>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</si>
  <si>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</si>
  <si>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</si>
  <si>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</si>
  <si>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</si>
  <si>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</si>
  <si>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</si>
  <si>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</si>
  <si>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</si>
  <si>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</si>
  <si>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</si>
  <si>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</si>
  <si>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</si>
  <si>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</si>
  <si>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</si>
  <si>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</si>
  <si>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</si>
  <si>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</si>
  <si>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</si>
  <si>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</si>
  <si>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</si>
  <si>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</si>
  <si>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</si>
  <si>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</si>
  <si>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</si>
  <si>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</si>
  <si>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</si>
  <si>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</si>
  <si>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</si>
  <si>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</si>
  <si>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</si>
  <si>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</si>
  <si>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</si>
  <si>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</si>
  <si>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</si>
  <si>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</si>
  <si>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</si>
  <si>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</si>
  <si>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</si>
  <si>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</si>
  <si>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</si>
  <si>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</si>
  <si>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</si>
  <si>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</si>
  <si>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</si>
  <si>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</si>
  <si>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</si>
  <si>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</si>
  <si>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</si>
  <si>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</si>
  <si>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</si>
  <si>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</si>
  <si>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</si>
  <si>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</si>
  <si>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</si>
  <si>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</si>
  <si>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</si>
  <si>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</si>
  <si>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</si>
  <si>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</si>
  <si>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</si>
  <si>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</si>
  <si>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</si>
  <si>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</si>
  <si>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</si>
  <si>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</si>
  <si>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</si>
  <si>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</si>
  <si>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</si>
  <si>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</si>
  <si>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</si>
  <si>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</si>
  <si>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</si>
  <si>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</si>
  <si>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</si>
  <si>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</si>
  <si>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</si>
  <si>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</si>
  <si>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</si>
  <si>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</si>
  <si>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</si>
  <si>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</si>
  <si>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</si>
  <si>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</si>
  <si>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</si>
  <si>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</si>
  <si>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</si>
  <si>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</si>
  <si>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</si>
  <si>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</si>
  <si>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</si>
  <si>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</si>
  <si>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</si>
  <si>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</si>
  <si>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</si>
  <si>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</si>
  <si>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</si>
  <si>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</si>
  <si>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</si>
  <si>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</si>
  <si>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</si>
  <si>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</si>
  <si>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</si>
  <si>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</si>
  <si>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</si>
  <si>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</si>
  <si>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</si>
  <si>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</si>
  <si>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</si>
  <si>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</si>
  <si>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</si>
  <si>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</si>
  <si>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</si>
  <si>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</si>
  <si>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</si>
  <si>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</si>
  <si>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</si>
  <si>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</si>
  <si>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</si>
  <si>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</si>
  <si>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</si>
  <si>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</si>
  <si>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</si>
  <si>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</si>
  <si>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</si>
  <si>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</si>
  <si>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</si>
  <si>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</si>
  <si>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</si>
  <si>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</si>
  <si>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</si>
  <si>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</si>
  <si>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</si>
  <si>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</si>
  <si>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</si>
  <si>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</si>
  <si>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</si>
  <si>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</si>
  <si>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</si>
  <si>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</si>
  <si>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</si>
  <si>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</si>
  <si>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</si>
  <si>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</si>
  <si>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</si>
  <si>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</si>
  <si>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</si>
  <si>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</si>
  <si>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</si>
  <si>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</si>
  <si>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</si>
  <si>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</si>
  <si>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</si>
  <si>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</si>
  <si>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</si>
  <si>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</si>
  <si>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</si>
  <si>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</si>
  <si>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</si>
  <si>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</si>
  <si>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</si>
  <si>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</si>
  <si>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</si>
  <si>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</si>
  <si>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</si>
  <si>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</si>
  <si>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</si>
  <si>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</si>
  <si>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</si>
  <si>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</si>
  <si>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</si>
  <si>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</si>
  <si>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</si>
  <si>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</si>
  <si>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</si>
  <si>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</si>
  <si>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</si>
  <si>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</si>
  <si>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</si>
  <si>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</si>
  <si>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</si>
  <si>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</si>
  <si>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</si>
  <si>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</si>
  <si>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</si>
  <si>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</si>
  <si>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</si>
  <si>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</si>
  <si>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</si>
  <si>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</si>
  <si>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</si>
  <si>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</si>
  <si>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</si>
  <si>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</si>
  <si>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</si>
  <si>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</si>
  <si>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</si>
  <si>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</si>
  <si>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</si>
  <si>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</si>
  <si>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</si>
  <si>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</si>
  <si>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</si>
  <si>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</si>
  <si>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</si>
  <si>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</si>
  <si>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</si>
  <si>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</si>
  <si>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</si>
  <si>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</si>
  <si>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</si>
  <si>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</si>
  <si>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</si>
  <si>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</si>
  <si>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</si>
  <si>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</si>
  <si>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</si>
  <si>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</si>
  <si>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</si>
  <si>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</si>
  <si>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</si>
  <si>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</si>
  <si>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</si>
  <si>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</si>
  <si>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</si>
  <si>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</si>
  <si>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</si>
  <si>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</si>
  <si>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</si>
  <si>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</si>
  <si>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</si>
  <si>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</si>
  <si>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</si>
  <si>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</si>
  <si>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</si>
  <si>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</si>
  <si>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</si>
  <si>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</si>
  <si>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</si>
  <si>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</si>
  <si>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</si>
  <si>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</si>
  <si>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</si>
  <si>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</si>
  <si>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</si>
  <si>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</si>
  <si>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</si>
  <si>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</si>
  <si>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</si>
  <si>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</si>
  <si>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</si>
  <si>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</si>
  <si>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</si>
  <si>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</si>
  <si>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</si>
  <si>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</si>
  <si>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</si>
  <si>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</si>
  <si>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</si>
  <si>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</si>
  <si>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</si>
  <si>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</si>
  <si>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</si>
  <si>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</si>
  <si>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</si>
  <si>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</si>
  <si>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</si>
  <si>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</si>
  <si>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</si>
  <si>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</si>
  <si>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</si>
  <si>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</si>
  <si>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</si>
  <si>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</si>
  <si>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</si>
  <si>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</si>
  <si>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</si>
  <si>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</si>
  <si>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</si>
  <si>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</si>
  <si>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</si>
  <si>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</si>
  <si>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</si>
  <si>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</si>
  <si>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</si>
  <si>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</si>
  <si>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</si>
  <si>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</si>
  <si>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</si>
  <si>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</si>
  <si>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</si>
  <si>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</si>
  <si>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</si>
  <si>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</si>
  <si>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</si>
  <si>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</si>
  <si>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</si>
  <si>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</si>
  <si>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</si>
  <si>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</si>
  <si>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</si>
  <si>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</si>
  <si>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</si>
  <si>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</si>
  <si>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</si>
  <si>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</si>
  <si>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</si>
  <si>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</si>
  <si>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</si>
  <si>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</si>
  <si>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</si>
  <si>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</si>
  <si>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</si>
  <si>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</si>
  <si>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</si>
  <si>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</si>
  <si>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</si>
  <si>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</si>
  <si>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</si>
  <si>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</si>
  <si>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</si>
  <si>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</si>
  <si>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</si>
  <si>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</si>
  <si>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</si>
  <si>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</si>
  <si>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</si>
  <si>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</si>
  <si>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</si>
  <si>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</si>
  <si>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</si>
  <si>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</si>
  <si>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</si>
  <si>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</si>
  <si>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</si>
  <si>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</si>
  <si>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</si>
  <si>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</si>
  <si>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</si>
  <si>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</si>
  <si>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</si>
  <si>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</si>
  <si>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</si>
  <si>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</si>
  <si>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</si>
  <si>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</si>
  <si>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</si>
  <si>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</si>
  <si>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</si>
  <si>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</si>
  <si>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</si>
  <si>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</si>
  <si>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</si>
  <si>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</si>
  <si>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</si>
  <si>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</si>
  <si>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</si>
  <si>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</si>
  <si>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</si>
  <si>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</si>
  <si>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</si>
  <si>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</si>
  <si>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</si>
  <si>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</si>
  <si>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</si>
  <si>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</si>
  <si>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</si>
  <si>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</si>
  <si>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</si>
  <si>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</si>
  <si>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</si>
  <si>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</si>
  <si>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</si>
  <si>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</si>
  <si>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</si>
  <si>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</si>
  <si>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</si>
  <si>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</si>
  <si>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</si>
  <si>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</si>
  <si>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</si>
  <si>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</si>
  <si>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</si>
  <si>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</si>
  <si>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</si>
  <si>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</si>
  <si>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</si>
  <si>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</si>
  <si>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</si>
  <si>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</si>
  <si>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</si>
  <si>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</si>
  <si>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</si>
  <si>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</si>
  <si>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</si>
  <si>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</si>
  <si>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</si>
  <si>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</si>
  <si>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</si>
  <si>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</si>
  <si>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</si>
  <si>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</si>
  <si>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</si>
  <si>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</si>
  <si>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</si>
  <si>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</si>
  <si>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</si>
  <si>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</si>
  <si>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</si>
  <si>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</si>
  <si>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</si>
  <si>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</si>
  <si>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</si>
  <si>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</si>
  <si>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</si>
  <si>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</si>
  <si>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</si>
  <si>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</si>
  <si>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</si>
  <si>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</si>
  <si>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</si>
  <si>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</si>
  <si>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</si>
  <si>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</si>
  <si>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</si>
  <si>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</si>
  <si>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</si>
  <si>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</si>
  <si>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</si>
  <si>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</si>
  <si>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</si>
  <si>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</si>
  <si>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</si>
  <si>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</si>
  <si>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</si>
  <si>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</si>
  <si>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</si>
  <si>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</si>
  <si>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</si>
  <si>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</si>
  <si>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</si>
  <si>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</si>
  <si>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</si>
  <si>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</si>
  <si>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</si>
  <si>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</si>
  <si>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</si>
  <si>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</si>
  <si>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</si>
  <si>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</si>
  <si>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</si>
  <si>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</si>
  <si>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</si>
  <si>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</si>
  <si>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</si>
  <si>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</si>
  <si>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</si>
  <si>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</si>
  <si>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</si>
  <si>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</si>
  <si>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</si>
  <si>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</si>
  <si>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</si>
  <si>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</si>
  <si>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</si>
  <si>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</si>
  <si>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</si>
  <si>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</si>
  <si>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</si>
  <si>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</si>
  <si>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</si>
  <si>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</si>
  <si>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</si>
  <si>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</si>
  <si>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</si>
  <si>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</si>
  <si>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</si>
  <si>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</si>
  <si>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</si>
  <si>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</si>
  <si>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</si>
  <si>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</si>
  <si>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</si>
  <si>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</si>
  <si>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</si>
  <si>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</si>
  <si>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</si>
  <si>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</si>
  <si>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</si>
  <si>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</si>
  <si>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</si>
  <si>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</si>
  <si>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</si>
  <si>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</si>
  <si>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</si>
  <si>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</si>
  <si>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</si>
  <si>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</si>
  <si>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</si>
  <si>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</si>
  <si>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</si>
  <si>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</si>
  <si>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</si>
  <si>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</si>
  <si>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</si>
  <si>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</si>
  <si>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</si>
  <si>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</si>
  <si>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</si>
  <si>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</si>
  <si>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</si>
  <si>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</si>
  <si>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</si>
  <si>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</si>
  <si>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</si>
  <si>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</si>
  <si>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</si>
  <si>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</si>
  <si>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</si>
  <si>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</si>
  <si>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</si>
  <si>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</si>
  <si>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</si>
  <si>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</si>
  <si>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</si>
  <si>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</si>
  <si>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</si>
  <si>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</si>
  <si>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</si>
  <si>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</si>
  <si>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</si>
  <si>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</si>
  <si>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</si>
  <si>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</si>
  <si>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</si>
  <si>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</si>
  <si>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</si>
  <si>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</si>
  <si>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</si>
  <si>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</si>
  <si>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</si>
  <si>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</si>
  <si>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</si>
  <si>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</si>
  <si>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</si>
  <si>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</si>
  <si>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</si>
  <si>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</si>
  <si>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</si>
  <si>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</si>
  <si>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</si>
  <si>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</si>
  <si>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</si>
  <si>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</si>
  <si>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</si>
  <si>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</si>
  <si>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</si>
  <si>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</si>
  <si>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</si>
  <si>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</si>
  <si>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</si>
  <si>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</si>
  <si>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</si>
  <si>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</si>
  <si>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</si>
  <si>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</si>
  <si>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</si>
  <si>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</si>
  <si>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</si>
  <si>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</si>
  <si>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</si>
  <si>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</si>
  <si>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</si>
  <si>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</si>
  <si>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</si>
  <si>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</si>
  <si>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</si>
  <si>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</si>
  <si>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</si>
  <si>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</si>
  <si>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</si>
  <si>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</si>
  <si>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</si>
  <si>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</si>
  <si>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</si>
  <si>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</si>
  <si>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</si>
  <si>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</si>
  <si>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</si>
  <si>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</si>
  <si>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</si>
  <si>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</si>
  <si>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</si>
  <si>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</si>
  <si>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</si>
  <si>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</si>
  <si>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</si>
  <si>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</si>
  <si>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</si>
  <si>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</si>
  <si>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</si>
  <si>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</si>
  <si>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</si>
  <si>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</si>
  <si>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</si>
  <si>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</si>
  <si>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</si>
  <si>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</si>
  <si>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</si>
  <si>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</si>
  <si>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</si>
  <si>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</si>
  <si>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</si>
  <si>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</si>
  <si>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</si>
  <si>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</si>
  <si>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</si>
  <si>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</si>
  <si>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</si>
  <si>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</si>
  <si>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</si>
  <si>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</si>
  <si>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</si>
  <si>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</si>
  <si>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</si>
  <si>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</si>
  <si>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</si>
  <si>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</si>
  <si>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</si>
  <si>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</si>
  <si>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</si>
  <si>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</si>
  <si>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</si>
  <si>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</si>
  <si>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</si>
  <si>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</si>
  <si>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</si>
  <si>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</si>
  <si>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</si>
  <si>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</si>
  <si>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</si>
  <si>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</si>
  <si>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</si>
  <si>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</si>
  <si>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</si>
  <si>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</si>
  <si>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</si>
  <si>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</si>
  <si>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</si>
  <si>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</si>
  <si>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</si>
  <si>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</si>
  <si>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</si>
  <si>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</si>
  <si>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</si>
  <si>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</si>
  <si>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</si>
  <si>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</si>
  <si>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</si>
  <si>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</si>
  <si>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</si>
  <si>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</si>
  <si>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</si>
  <si>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</si>
  <si>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</si>
  <si>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</si>
  <si>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</si>
  <si>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</si>
  <si>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</si>
  <si>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</si>
  <si>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</si>
  <si>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</si>
  <si>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</si>
  <si>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</si>
  <si>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</si>
  <si>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</si>
  <si>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</si>
  <si>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</si>
  <si>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</si>
  <si>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</si>
  <si>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</si>
  <si>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</si>
  <si>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</si>
  <si>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</si>
  <si>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</si>
  <si>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</si>
  <si>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</si>
  <si>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</si>
  <si>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</si>
  <si>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</si>
  <si>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</si>
  <si>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</si>
  <si>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</si>
  <si>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</si>
  <si>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</si>
  <si>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</si>
  <si>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</si>
  <si>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</si>
  <si>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</si>
  <si>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</si>
  <si>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</si>
  <si>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</si>
  <si>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</si>
  <si>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</si>
  <si>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</si>
  <si>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</si>
  <si>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</si>
  <si>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</si>
  <si>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</si>
  <si>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</si>
  <si>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</si>
  <si>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</si>
  <si>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</si>
  <si>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</si>
  <si>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</si>
  <si>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</si>
  <si>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</si>
  <si>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</si>
  <si>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</si>
  <si>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</si>
  <si>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</si>
  <si>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</si>
  <si>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</si>
  <si>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</si>
  <si>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</si>
  <si>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</si>
  <si>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</si>
  <si>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</si>
  <si>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</si>
  <si>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</si>
  <si>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</si>
  <si>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</si>
  <si>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</si>
  <si>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</si>
  <si>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</si>
  <si>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</si>
  <si>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</si>
  <si>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</si>
  <si>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</si>
  <si>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</si>
  <si>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</si>
  <si>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</si>
  <si>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</si>
  <si>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</si>
  <si>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</si>
  <si>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</si>
  <si>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</si>
  <si>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</si>
  <si>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</si>
  <si>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</si>
  <si>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</si>
  <si>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</si>
  <si>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</si>
  <si>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</si>
  <si>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</si>
  <si>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</si>
  <si>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</si>
  <si>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</si>
  <si>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</si>
  <si>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</si>
  <si>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</si>
  <si>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</si>
  <si>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</si>
  <si>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</si>
  <si>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</si>
  <si>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</si>
  <si>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</si>
  <si>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</si>
  <si>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</si>
  <si>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</si>
  <si>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</si>
  <si>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</si>
  <si>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</si>
  <si>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</si>
  <si>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</si>
  <si>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</si>
  <si>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</si>
  <si>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</si>
  <si>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</si>
  <si>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</si>
  <si>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</si>
  <si>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</si>
  <si>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</si>
  <si>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</si>
  <si>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</si>
  <si>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</si>
  <si>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</si>
  <si>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</si>
  <si>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</si>
  <si>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</si>
  <si>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</si>
  <si>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</si>
  <si>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</si>
  <si>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</si>
  <si>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</si>
  <si>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</si>
  <si>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</si>
  <si>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</si>
  <si>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</si>
  <si>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</si>
  <si>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</si>
  <si>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</si>
  <si>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</si>
  <si>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</si>
  <si>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</si>
  <si>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</si>
  <si>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</si>
  <si>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</si>
  <si>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</si>
  <si>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</si>
  <si>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</si>
  <si>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</si>
  <si>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</si>
  <si>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</si>
  <si>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</si>
  <si>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</si>
  <si>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</si>
  <si>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</si>
  <si>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</si>
  <si>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</si>
  <si>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</si>
  <si>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</si>
  <si>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</si>
  <si>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</si>
  <si>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</si>
  <si>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</si>
  <si>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</si>
  <si>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</si>
  <si>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</si>
  <si>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</si>
  <si>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</si>
  <si>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</si>
  <si>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</si>
  <si>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</si>
  <si>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</si>
  <si>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</si>
  <si>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</si>
  <si>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</si>
  <si>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</si>
  <si>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</si>
  <si>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</si>
  <si>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</si>
  <si>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</si>
  <si>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</si>
  <si>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</si>
  <si>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</si>
  <si>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</si>
  <si>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</si>
  <si>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</si>
  <si>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</si>
  <si>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</si>
  <si>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</si>
  <si>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</si>
  <si>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</si>
  <si>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</si>
  <si>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</si>
  <si>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</si>
  <si>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</si>
  <si>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</si>
  <si>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</si>
  <si>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</si>
  <si>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</si>
  <si>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</si>
  <si>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</si>
  <si>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</si>
  <si>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</si>
  <si>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</si>
  <si>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</si>
  <si>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</si>
  <si>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</si>
  <si>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</si>
  <si>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</si>
  <si>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</si>
  <si>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</si>
  <si>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</si>
  <si>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</si>
  <si>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</si>
  <si>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</si>
  <si>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</si>
  <si>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</si>
  <si>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</si>
  <si>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</si>
  <si>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</si>
  <si>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</si>
  <si>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</si>
  <si>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</si>
  <si>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</si>
  <si>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</si>
  <si>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</si>
  <si>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</si>
  <si>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</si>
  <si>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</si>
  <si>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</si>
  <si>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</si>
  <si>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</si>
  <si>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</si>
  <si>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</si>
  <si>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</si>
  <si>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</si>
  <si>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</si>
  <si>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</si>
  <si>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</si>
  <si>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</si>
  <si>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</si>
  <si>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</si>
  <si>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</si>
  <si>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</si>
  <si>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</si>
  <si>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</si>
  <si>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</si>
  <si>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</si>
  <si>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</si>
  <si>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</si>
  <si>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</si>
  <si>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</si>
  <si>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</si>
  <si>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</si>
  <si>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</si>
  <si>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</si>
  <si>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</si>
  <si>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</si>
  <si>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</si>
  <si>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</si>
  <si>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</si>
  <si>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</si>
  <si>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</si>
  <si>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</si>
  <si>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</si>
  <si>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</si>
  <si>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</si>
  <si>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</si>
  <si>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</si>
  <si>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</si>
  <si>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</si>
  <si>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</si>
  <si>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</si>
  <si>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</si>
  <si>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</si>
  <si>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</si>
  <si>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</si>
  <si>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</si>
  <si>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</si>
  <si>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</si>
  <si>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</si>
  <si>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</si>
  <si>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</si>
  <si>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</si>
  <si>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</si>
  <si>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</si>
  <si>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</si>
  <si>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</si>
  <si>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</si>
  <si>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</si>
  <si>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</si>
  <si>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</si>
  <si>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</si>
  <si>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</si>
  <si>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</si>
  <si>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</si>
  <si>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</si>
  <si>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</si>
  <si>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</si>
  <si>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</si>
  <si>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</si>
  <si>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</si>
  <si>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</si>
  <si>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</si>
  <si>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</si>
  <si>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</si>
  <si>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</si>
  <si>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</si>
  <si>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</si>
  <si>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</si>
  <si>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</si>
  <si>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</si>
  <si>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</si>
  <si>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</si>
  <si>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</si>
  <si>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</si>
  <si>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</si>
  <si>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</si>
  <si>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</si>
  <si>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</si>
  <si>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</si>
  <si>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</si>
  <si>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</si>
  <si>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</si>
  <si>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</si>
  <si>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</si>
  <si>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</si>
  <si>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</si>
  <si>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</si>
  <si>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</si>
  <si>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</si>
  <si>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</si>
  <si>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</si>
  <si>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</si>
  <si>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</si>
  <si>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</si>
  <si>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</si>
  <si>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</si>
  <si>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</si>
  <si>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</si>
  <si>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</si>
  <si>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</si>
  <si>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</si>
  <si>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</si>
  <si>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</si>
  <si>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</si>
  <si>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</si>
  <si>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</si>
  <si>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</si>
  <si>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</si>
  <si>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</si>
  <si>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</si>
  <si>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</si>
  <si>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</si>
  <si>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</si>
  <si>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</si>
  <si>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</si>
  <si>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</si>
  <si>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</si>
  <si>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</si>
  <si>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</si>
  <si>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</si>
  <si>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</si>
  <si>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</si>
  <si>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</si>
  <si>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</si>
  <si>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</si>
  <si>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</si>
  <si>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</si>
  <si>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</si>
  <si>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</si>
  <si>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</si>
  <si>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</si>
  <si>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</si>
  <si>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</si>
  <si>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</si>
  <si>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</si>
  <si>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</si>
  <si>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</si>
  <si>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</si>
  <si>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</si>
  <si>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</si>
  <si>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</si>
  <si>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</si>
  <si>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</si>
  <si>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</si>
  <si>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</si>
  <si>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</si>
  <si>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</si>
  <si>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</si>
  <si>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</si>
  <si>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</si>
  <si>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</si>
  <si>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</si>
  <si>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</si>
  <si>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</si>
  <si>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</si>
  <si>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</si>
  <si>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</si>
  <si>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</si>
  <si>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</si>
  <si>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</si>
  <si>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</si>
  <si>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</si>
  <si>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</si>
  <si>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</si>
  <si>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</si>
  <si>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</si>
  <si>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</si>
  <si>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</si>
  <si>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</si>
  <si>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</si>
  <si>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</si>
  <si>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</si>
  <si>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</si>
  <si>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</si>
  <si>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</si>
  <si>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</si>
  <si>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</si>
  <si>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</si>
  <si>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</si>
  <si>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</si>
  <si>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</si>
  <si>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</si>
  <si>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</si>
  <si>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</si>
  <si>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</si>
  <si>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</si>
  <si>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</si>
  <si>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</si>
  <si>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</si>
  <si>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</si>
  <si>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</si>
  <si>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</si>
  <si>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</si>
  <si>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</si>
  <si>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</si>
  <si>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</si>
  <si>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</si>
  <si>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</si>
  <si>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</si>
  <si>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</si>
  <si>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</si>
  <si>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</si>
  <si>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</si>
  <si>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</si>
  <si>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</si>
  <si>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</si>
  <si>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</si>
  <si>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</si>
  <si>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</si>
  <si>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</si>
  <si>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</si>
  <si>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</si>
  <si>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</si>
  <si>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</si>
  <si>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</si>
  <si>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</si>
  <si>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</si>
  <si>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</si>
  <si>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</si>
  <si>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</si>
  <si>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</si>
  <si>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</si>
  <si>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</si>
  <si>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</si>
  <si>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</si>
  <si>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</si>
  <si>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</si>
  <si>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</si>
  <si>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</si>
  <si>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</si>
  <si>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</si>
  <si>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</si>
  <si>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</si>
  <si>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</si>
  <si>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</si>
  <si>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</si>
  <si>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</si>
  <si>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</si>
  <si>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</si>
  <si>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</si>
  <si>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</si>
  <si>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</si>
  <si>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</si>
  <si>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</si>
  <si>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</si>
  <si>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</si>
  <si>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</si>
  <si>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</si>
  <si>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</si>
  <si>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</si>
  <si>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</si>
  <si>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</si>
  <si>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</si>
  <si>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</si>
  <si>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</si>
  <si>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</si>
  <si>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</si>
  <si>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</si>
  <si>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</si>
  <si>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</si>
  <si>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</si>
  <si>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</si>
  <si>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</si>
  <si>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</si>
  <si>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</si>
  <si>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</si>
  <si>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</si>
  <si>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</si>
  <si>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</si>
  <si>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</si>
  <si>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</si>
  <si>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</si>
  <si>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</si>
  <si>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</si>
  <si>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</si>
  <si>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</si>
  <si>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</si>
  <si>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</si>
  <si>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</si>
  <si>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</si>
  <si>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</si>
  <si>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</si>
  <si>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</si>
  <si>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</si>
  <si>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</si>
  <si>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</si>
  <si>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</si>
  <si>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</si>
  <si>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</si>
  <si>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</si>
  <si>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</si>
  <si>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</si>
  <si>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</si>
  <si>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</si>
  <si>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</si>
  <si>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</si>
  <si>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</si>
  <si>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</si>
  <si>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</si>
  <si>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</si>
  <si>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</si>
  <si>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</si>
  <si>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</si>
  <si>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</si>
  <si>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</si>
  <si>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</si>
  <si>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</si>
  <si>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</si>
  <si>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</si>
  <si>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</si>
  <si>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</si>
  <si>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</si>
  <si>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</si>
  <si>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</si>
  <si>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</si>
  <si>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</si>
  <si>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</si>
  <si>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</si>
  <si>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</si>
  <si>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</si>
  <si>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</si>
  <si>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</si>
  <si>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</si>
  <si>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</si>
  <si>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</si>
  <si>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</si>
  <si>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</si>
  <si>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</si>
  <si>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</si>
  <si>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</si>
  <si>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</si>
  <si>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</si>
  <si>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</si>
  <si>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</si>
  <si>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</si>
  <si>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</si>
  <si>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</si>
  <si>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</si>
  <si>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</si>
  <si>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</si>
  <si>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</si>
  <si>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</si>
  <si>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</si>
  <si>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</si>
  <si>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</si>
  <si>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</si>
  <si>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</si>
  <si>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</si>
  <si>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</si>
  <si>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</si>
  <si>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</si>
  <si>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</si>
  <si>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</si>
  <si>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</si>
  <si>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</si>
  <si>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</si>
  <si>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</si>
  <si>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</si>
  <si>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</si>
  <si>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</si>
  <si>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</si>
  <si>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</si>
  <si>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</si>
  <si>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</si>
  <si>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</si>
  <si>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</si>
  <si>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</si>
  <si>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</si>
  <si>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</si>
  <si>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</si>
  <si>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</si>
  <si>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</si>
  <si>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</si>
  <si>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</si>
  <si>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</si>
  <si>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</si>
  <si>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</si>
  <si>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</si>
  <si>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</si>
  <si>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</si>
  <si>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</si>
  <si>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</si>
  <si>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</si>
  <si>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</si>
  <si>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</si>
  <si>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</si>
  <si>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</si>
  <si>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</si>
  <si>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</si>
  <si>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</si>
  <si>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</si>
  <si>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</si>
  <si>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</si>
  <si>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</si>
  <si>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</si>
  <si>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</si>
  <si>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</si>
  <si>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</si>
  <si>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</si>
  <si>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</si>
  <si>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</si>
  <si>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</si>
  <si>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</si>
  <si>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</si>
  <si>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</si>
  <si>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</si>
  <si>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</si>
  <si>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</si>
  <si>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</si>
  <si>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</si>
  <si>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</si>
  <si>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</si>
  <si>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</si>
  <si>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</si>
  <si>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</si>
  <si>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</si>
  <si>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</si>
  <si>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</si>
  <si>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</si>
  <si>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</si>
  <si>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</si>
  <si>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</si>
  <si>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</si>
  <si>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</si>
  <si>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</si>
  <si>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</si>
  <si>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</si>
  <si>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</si>
  <si>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</si>
  <si>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</si>
  <si>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</si>
  <si>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</si>
  <si>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</si>
  <si>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</si>
  <si>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</si>
  <si>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</si>
  <si>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</si>
  <si>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</si>
  <si>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</si>
  <si>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</si>
  <si>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</si>
  <si>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</si>
  <si>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</si>
  <si>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</si>
  <si>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</si>
  <si>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</si>
  <si>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</si>
  <si>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</si>
  <si>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</si>
  <si>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</si>
  <si>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</si>
  <si>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</si>
  <si>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</si>
  <si>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</si>
  <si>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</si>
  <si>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</si>
  <si>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</si>
  <si>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</si>
  <si>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</si>
  <si>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</si>
  <si>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</si>
  <si>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</si>
  <si>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</si>
  <si>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</si>
  <si>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</si>
  <si>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</si>
  <si>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</si>
  <si>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</si>
  <si>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</si>
  <si>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</si>
  <si>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</si>
  <si>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</si>
  <si>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</si>
  <si>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</si>
  <si>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</si>
  <si>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</si>
  <si>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</si>
  <si>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</si>
  <si>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</si>
  <si>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</si>
  <si>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</si>
  <si>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</si>
  <si>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</si>
  <si>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</si>
  <si>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</si>
  <si>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</si>
  <si>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</si>
  <si>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</si>
  <si>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</si>
  <si>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</si>
  <si>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</si>
  <si>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</si>
  <si>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</si>
  <si>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</si>
  <si>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</si>
  <si>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</si>
  <si>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</si>
  <si>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</si>
  <si>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</si>
  <si>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</si>
  <si>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</si>
  <si>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</si>
  <si>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</si>
  <si>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</si>
  <si>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</si>
  <si>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</si>
  <si>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</si>
  <si>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</si>
  <si>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</si>
  <si>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</si>
  <si>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</si>
  <si>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</si>
  <si>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</si>
  <si>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</si>
  <si>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</si>
  <si>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</si>
  <si>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</si>
  <si>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</si>
  <si>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</si>
  <si>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</si>
  <si>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</si>
  <si>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</si>
  <si>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</si>
  <si>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</si>
  <si>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</si>
  <si>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</si>
  <si>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</si>
  <si>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</si>
  <si>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</si>
  <si>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</si>
  <si>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</si>
  <si>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</si>
  <si>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</si>
  <si>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</si>
  <si>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</si>
  <si>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</si>
  <si>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</si>
  <si>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</si>
  <si>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</si>
  <si>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</si>
  <si>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</si>
  <si>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</si>
  <si>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</si>
  <si>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</si>
  <si>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</si>
  <si>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</si>
  <si>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</si>
  <si>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</si>
  <si>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</si>
  <si>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</si>
  <si>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</si>
  <si>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</si>
  <si>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</si>
  <si>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</si>
  <si>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</si>
  <si>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</si>
  <si>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</si>
  <si>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</si>
  <si>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</si>
  <si>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</si>
  <si>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</si>
  <si>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</si>
  <si>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</si>
  <si>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</si>
  <si>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</si>
  <si>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</si>
  <si>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</si>
  <si>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</si>
  <si>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</si>
  <si>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</si>
  <si>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</si>
  <si>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</si>
  <si>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</si>
  <si>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</si>
  <si>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</si>
  <si>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</si>
  <si>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</si>
  <si>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</si>
  <si>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</si>
  <si>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</si>
  <si>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</si>
  <si>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</si>
  <si>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</si>
  <si>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</si>
  <si>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</si>
  <si>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</si>
  <si>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</si>
  <si>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</si>
  <si>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</si>
  <si>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</si>
  <si>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</si>
  <si>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</si>
  <si>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</si>
  <si>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</si>
  <si>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</si>
  <si>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</si>
  <si>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</si>
  <si>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</si>
  <si>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</si>
  <si>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</si>
  <si>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</si>
  <si>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</si>
  <si>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</si>
  <si>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</si>
  <si>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</si>
  <si>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</si>
  <si>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</si>
  <si>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</si>
  <si>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</si>
  <si>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</si>
  <si>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</si>
  <si>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</si>
  <si>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</si>
  <si>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</si>
  <si>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</si>
  <si>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</si>
  <si>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</si>
  <si>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</si>
  <si>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</si>
  <si>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</si>
  <si>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</si>
  <si>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</si>
  <si>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</si>
  <si>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</si>
  <si>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</si>
  <si>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</si>
  <si>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</si>
  <si>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</si>
  <si>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</si>
  <si>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</si>
  <si>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</si>
  <si>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</si>
  <si>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</si>
  <si>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</si>
  <si>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</si>
  <si>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</si>
  <si>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</si>
  <si>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</si>
  <si>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</si>
  <si>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</si>
  <si>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</si>
  <si>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</si>
  <si>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</si>
  <si>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</si>
  <si>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</si>
  <si>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</si>
  <si>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</si>
  <si>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</si>
  <si>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</si>
  <si>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</si>
  <si>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</si>
  <si>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</si>
  <si>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</si>
  <si>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</si>
  <si>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</si>
  <si>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</si>
  <si>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</si>
  <si>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</si>
  <si>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</si>
  <si>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</si>
  <si>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</si>
  <si>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</si>
  <si>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</si>
  <si>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</si>
  <si>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</si>
  <si>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</si>
  <si>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</si>
  <si>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</si>
  <si>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</si>
  <si>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</si>
  <si>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</si>
  <si>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</si>
  <si>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</si>
  <si>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</si>
  <si>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</si>
  <si>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</si>
  <si>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</si>
  <si>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</si>
  <si>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</si>
  <si>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</si>
  <si>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</si>
  <si>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</si>
  <si>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</si>
  <si>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</si>
  <si>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</si>
  <si>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</si>
  <si>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</si>
  <si>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</si>
  <si>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</si>
  <si>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</si>
  <si>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</si>
  <si>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</si>
  <si>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</si>
  <si>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</si>
  <si>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</si>
  <si>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</si>
  <si>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</si>
  <si>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</si>
  <si>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</si>
  <si>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</si>
  <si>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</si>
  <si>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</si>
  <si>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</si>
  <si>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</si>
  <si>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</si>
  <si>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</si>
  <si>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</si>
  <si>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</si>
  <si>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</si>
  <si>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</si>
  <si>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</si>
  <si>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</si>
  <si>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</si>
  <si>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</si>
  <si>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</si>
  <si>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</si>
  <si>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</si>
  <si>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</si>
  <si>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</si>
  <si>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</si>
  <si>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</si>
  <si>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</si>
  <si>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</si>
  <si>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</si>
  <si>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</si>
  <si>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</si>
  <si>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</si>
  <si>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</si>
  <si>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</si>
  <si>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</si>
  <si>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</si>
  <si>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</si>
  <si>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</si>
  <si>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</si>
  <si>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</si>
  <si>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</si>
  <si>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</si>
  <si>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</si>
  <si>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</si>
  <si>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</si>
  <si>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</si>
  <si>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</si>
  <si>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</si>
  <si>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</si>
  <si>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</si>
  <si>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</si>
  <si>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</si>
  <si>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</si>
  <si>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</si>
  <si>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</si>
  <si>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</si>
  <si>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</si>
  <si>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</si>
  <si>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</si>
  <si>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</si>
  <si>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</si>
  <si>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</si>
  <si>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</si>
  <si>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</si>
  <si>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</si>
  <si>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</si>
  <si>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</si>
  <si>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</si>
  <si>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</si>
  <si>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</si>
  <si>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</si>
  <si>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</si>
  <si>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</si>
  <si>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</si>
  <si>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</si>
  <si>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</si>
  <si>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</si>
  <si>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</si>
  <si>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</si>
  <si>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</si>
  <si>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</si>
  <si>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</si>
  <si>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</si>
  <si>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</si>
  <si>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</si>
  <si>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</si>
  <si>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</si>
  <si>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</si>
  <si>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</si>
  <si>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</si>
  <si>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</si>
  <si>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</si>
  <si>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</si>
  <si>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</si>
  <si>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</si>
  <si>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</si>
  <si>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</si>
  <si>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</si>
  <si>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</si>
  <si>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</si>
  <si>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</si>
  <si>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</si>
  <si>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</si>
  <si>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</si>
  <si>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</si>
  <si>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</si>
  <si>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</si>
  <si>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</si>
  <si>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</si>
  <si>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</si>
  <si>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</si>
  <si>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</si>
  <si>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</si>
  <si>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</si>
  <si>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</si>
  <si>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</si>
  <si>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</si>
  <si>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</si>
  <si>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</si>
  <si>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</si>
  <si>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</si>
  <si>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</si>
  <si>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</si>
  <si>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</si>
  <si>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</si>
  <si>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</si>
  <si>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</si>
  <si>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</si>
  <si>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</si>
  <si>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</si>
  <si>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</si>
  <si>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</si>
  <si>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</si>
  <si>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</si>
  <si>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</si>
  <si>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</si>
  <si>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</si>
  <si>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</si>
  <si>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</si>
  <si>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</si>
  <si>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</si>
  <si>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</si>
  <si>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</si>
  <si>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</si>
  <si>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</si>
  <si>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</si>
  <si>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</si>
  <si>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</si>
  <si>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</si>
  <si>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</si>
  <si>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</si>
  <si>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</si>
  <si>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</si>
  <si>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</si>
  <si>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</si>
  <si>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</si>
  <si>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</si>
  <si>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</si>
  <si>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</si>
  <si>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</si>
  <si>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</si>
  <si>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</si>
  <si>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</si>
  <si>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</si>
  <si>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</si>
  <si>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</si>
  <si>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</si>
  <si>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</si>
  <si>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</si>
  <si>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</si>
  <si>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</si>
  <si>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</si>
  <si>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</si>
  <si>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</si>
  <si>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</si>
  <si>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</si>
  <si>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</si>
  <si>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</si>
  <si>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</si>
  <si>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</si>
  <si>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</si>
  <si>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</si>
  <si>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</si>
  <si>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</si>
  <si>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</si>
  <si>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</si>
  <si>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</si>
  <si>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</si>
  <si>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</si>
  <si>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</si>
  <si>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</si>
  <si>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</si>
  <si>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</si>
  <si>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</si>
  <si>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</si>
  <si>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</si>
  <si>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</si>
  <si>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</si>
  <si>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</si>
  <si>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</si>
  <si>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</si>
  <si>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</si>
  <si>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</si>
  <si>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</si>
  <si>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</si>
  <si>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</si>
  <si>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</si>
  <si>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</si>
  <si>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</si>
  <si>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</si>
  <si>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</si>
  <si>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</si>
  <si>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</si>
  <si>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</si>
  <si>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</si>
  <si>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</si>
  <si>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</si>
  <si>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</si>
  <si>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</si>
  <si>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</si>
  <si>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</si>
  <si>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</si>
  <si>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</si>
  <si>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</si>
  <si>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</si>
  <si>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</si>
  <si>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</si>
  <si>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</si>
  <si>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</si>
  <si>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</si>
  <si>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</si>
  <si>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</si>
  <si>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</si>
  <si>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</si>
  <si>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</si>
  <si>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</si>
  <si>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</si>
  <si>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</si>
  <si>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</si>
  <si>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</si>
  <si>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</si>
  <si>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</si>
  <si>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</si>
  <si>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</si>
  <si>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</si>
  <si>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</si>
  <si>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</si>
  <si>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</si>
  <si>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</si>
  <si>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</si>
  <si>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</si>
  <si>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</si>
  <si>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</si>
  <si>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</si>
  <si>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</si>
  <si>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</si>
  <si>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</si>
  <si>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</si>
  <si>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</si>
  <si>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</si>
  <si>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</si>
  <si>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</si>
  <si>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</si>
  <si>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</si>
  <si>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</si>
  <si>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</si>
  <si>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</si>
  <si>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</si>
  <si>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</si>
  <si>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</si>
  <si>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</si>
  <si>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</si>
  <si>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</si>
  <si>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</si>
  <si>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</si>
  <si>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</si>
  <si>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</si>
  <si>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</si>
  <si>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</si>
  <si>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</si>
  <si>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</si>
  <si>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</si>
  <si>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</si>
  <si>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</si>
  <si>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</si>
  <si>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</si>
  <si>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</si>
  <si>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</si>
  <si>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</si>
  <si>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</si>
  <si>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</si>
  <si>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</si>
  <si>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</si>
  <si>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</si>
  <si>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</si>
  <si>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</si>
  <si>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</si>
  <si>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</si>
  <si>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</si>
  <si>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</si>
  <si>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</si>
  <si>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</si>
  <si>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</si>
  <si>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</si>
  <si>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</si>
  <si>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</si>
  <si>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</si>
  <si>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</si>
  <si>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</si>
  <si>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</si>
  <si>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</si>
  <si>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</si>
  <si>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</si>
  <si>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</si>
  <si>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</si>
  <si>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</si>
  <si>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</si>
  <si>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</si>
  <si>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</si>
  <si>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</si>
  <si>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</si>
  <si>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</si>
  <si>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</si>
  <si>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</si>
  <si>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</si>
  <si>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</si>
  <si>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</si>
  <si>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</si>
  <si>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</si>
  <si>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</si>
  <si>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</si>
  <si>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</si>
  <si>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</si>
  <si>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</si>
  <si>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</si>
  <si>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</si>
  <si>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</si>
  <si>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</si>
  <si>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</si>
  <si>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</si>
  <si>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</si>
  <si>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</si>
  <si>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</si>
  <si>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</si>
  <si>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</si>
  <si>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</si>
  <si>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</si>
  <si>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</si>
  <si>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</si>
  <si>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</si>
  <si>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</si>
  <si>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</si>
  <si>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</si>
  <si>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</si>
  <si>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</si>
  <si>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</si>
  <si>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</si>
  <si>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</si>
  <si>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</si>
  <si>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</si>
  <si>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</si>
  <si>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</si>
  <si>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</si>
  <si>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</si>
  <si>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</si>
  <si>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</si>
  <si>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</si>
  <si>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</si>
  <si>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</si>
  <si>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</si>
  <si>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</si>
  <si>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</si>
  <si>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</si>
  <si>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</si>
  <si>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</si>
  <si>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</si>
  <si>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</si>
  <si>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</si>
  <si>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</si>
  <si>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</si>
  <si>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</si>
  <si>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</si>
  <si>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</si>
  <si>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</si>
  <si>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</si>
  <si>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</si>
  <si>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</si>
  <si>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</si>
  <si>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</si>
  <si>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</si>
  <si>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</si>
  <si>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</si>
  <si>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</si>
  <si>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</si>
  <si>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</si>
  <si>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</si>
  <si>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</si>
  <si>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</si>
  <si>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</si>
  <si>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</si>
  <si>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</si>
  <si>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</si>
  <si>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</si>
  <si>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</si>
  <si>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</si>
  <si>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</si>
  <si>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</si>
  <si>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</si>
  <si>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</si>
  <si>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</si>
  <si>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</si>
  <si>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</si>
  <si>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</si>
  <si>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</si>
  <si>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</si>
  <si>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</si>
  <si>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</si>
  <si>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</si>
  <si>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</si>
  <si>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</si>
  <si>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</si>
  <si>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</si>
  <si>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</si>
  <si>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</si>
  <si>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</si>
  <si>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</si>
  <si>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</si>
  <si>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</si>
  <si>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</si>
  <si>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</si>
  <si>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</si>
  <si>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</si>
  <si>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</si>
  <si>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</si>
  <si>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</si>
  <si>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</si>
  <si>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</si>
  <si>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</si>
  <si>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</si>
  <si>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</si>
  <si>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</si>
  <si>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</si>
  <si>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</si>
  <si>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</si>
  <si>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</si>
  <si>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</si>
  <si>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</si>
  <si>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</si>
  <si>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</si>
  <si>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</si>
  <si>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</si>
  <si>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</si>
  <si>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</si>
  <si>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</si>
  <si>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</si>
  <si>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</si>
  <si>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</si>
  <si>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</si>
  <si>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</si>
  <si>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</si>
  <si>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</si>
  <si>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</si>
  <si>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</si>
  <si>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</si>
  <si>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</si>
  <si>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</si>
  <si>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</si>
  <si>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</si>
  <si>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</si>
  <si>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</si>
  <si>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</si>
  <si>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</si>
  <si>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</si>
  <si>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</si>
  <si>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</si>
  <si>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</si>
  <si>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</si>
  <si>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</si>
  <si>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</si>
  <si>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</si>
  <si>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</si>
  <si>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</si>
  <si>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</si>
  <si>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</si>
  <si>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</si>
  <si>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</si>
  <si>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</si>
  <si>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</si>
  <si>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</si>
  <si>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</si>
  <si>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</si>
  <si>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</si>
  <si>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</si>
  <si>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</si>
  <si>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</si>
  <si>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</si>
  <si>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</si>
  <si>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</si>
  <si>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</si>
  <si>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</si>
  <si>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</si>
  <si>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</si>
  <si>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</si>
  <si>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</si>
  <si>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</si>
  <si>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</si>
  <si>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</si>
  <si>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</si>
  <si>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</si>
  <si>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</si>
  <si>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</si>
  <si>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</si>
  <si>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</si>
  <si>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</si>
  <si>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</si>
  <si>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</si>
  <si>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</si>
  <si>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</si>
  <si>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</si>
  <si>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</si>
  <si>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</si>
  <si>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</si>
  <si>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</si>
  <si>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</si>
  <si>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</si>
  <si>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</si>
  <si>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</si>
  <si>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</si>
  <si>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</si>
  <si>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</si>
  <si>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</si>
  <si>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</si>
  <si>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</si>
  <si>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</si>
  <si>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</si>
  <si>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</si>
  <si>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</si>
  <si>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</si>
  <si>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</si>
  <si>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</si>
  <si>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</si>
  <si>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</si>
  <si>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</si>
  <si>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</si>
  <si>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</si>
  <si>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</si>
  <si>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</si>
  <si>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</si>
  <si>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</si>
  <si>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</si>
  <si>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</si>
  <si>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</si>
  <si>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</si>
  <si>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</si>
  <si>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</si>
  <si>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</si>
  <si>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</si>
  <si>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</si>
  <si>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</si>
  <si>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</si>
  <si>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</si>
  <si>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</si>
  <si>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</si>
  <si>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</si>
  <si>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</si>
  <si>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</si>
  <si>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</si>
  <si>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</si>
  <si>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</si>
  <si>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</si>
  <si>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</si>
  <si>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</si>
  <si>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</si>
  <si>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</si>
  <si>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</si>
  <si>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</si>
  <si>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</si>
  <si>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</si>
  <si>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</si>
  <si>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</si>
  <si>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</si>
  <si>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</si>
  <si>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</si>
  <si>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</si>
  <si>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</si>
  <si>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</si>
  <si>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</si>
  <si>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</si>
  <si>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</si>
  <si>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</si>
  <si>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</si>
  <si>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</si>
  <si>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</si>
  <si>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</si>
  <si>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</si>
  <si>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</si>
  <si>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</si>
  <si>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</si>
  <si>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</si>
  <si>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</si>
  <si>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</si>
  <si>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</si>
  <si>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</si>
  <si>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</si>
  <si>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</si>
  <si>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</si>
  <si>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</si>
  <si>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</si>
  <si>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</si>
  <si>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</si>
  <si>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</si>
  <si>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</si>
  <si>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</si>
  <si>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</si>
  <si>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</si>
  <si>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</si>
  <si>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</si>
  <si>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</si>
  <si>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</si>
  <si>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</si>
  <si>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</si>
  <si>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</si>
  <si>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</si>
  <si>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</si>
  <si>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</si>
  <si>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</si>
  <si>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</si>
  <si>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</si>
  <si>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</si>
  <si>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</si>
  <si>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</si>
  <si>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</si>
  <si>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</si>
  <si>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</si>
  <si>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</si>
  <si>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</si>
  <si>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</si>
  <si>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</si>
  <si>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</si>
  <si>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</si>
  <si>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</si>
  <si>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</si>
  <si>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</si>
  <si>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</si>
  <si>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</si>
  <si>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</si>
  <si>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</si>
  <si>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</si>
  <si>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</si>
  <si>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</si>
  <si>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</si>
  <si>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</si>
  <si>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</si>
  <si>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</si>
  <si>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</si>
  <si>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</si>
  <si>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</si>
  <si>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</si>
  <si>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</si>
  <si>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</si>
  <si>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</si>
  <si>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</si>
  <si>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</si>
  <si>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</si>
  <si>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</si>
  <si>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</si>
  <si>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</si>
  <si>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</si>
  <si>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</si>
  <si>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</si>
  <si>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</si>
  <si>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</si>
  <si>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</si>
  <si>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</si>
  <si>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</si>
  <si>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</si>
  <si>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</si>
  <si>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</si>
  <si>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</si>
  <si>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</si>
  <si>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</si>
  <si>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</si>
  <si>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</si>
  <si>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</si>
  <si>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</si>
  <si>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</si>
  <si>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</si>
  <si>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</si>
  <si>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</si>
  <si>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</si>
  <si>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</si>
  <si>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</si>
  <si>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</si>
  <si>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</si>
  <si>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</si>
  <si>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</si>
  <si>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</si>
  <si>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</si>
  <si>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</si>
  <si>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</si>
  <si>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</si>
  <si>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</si>
  <si>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</si>
  <si>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</si>
  <si>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</si>
  <si>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</si>
  <si>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</si>
  <si>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</si>
  <si>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</si>
  <si>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</si>
  <si>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</si>
  <si>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</si>
  <si>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</si>
  <si>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</si>
  <si>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</si>
  <si>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</si>
  <si>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</si>
  <si>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</si>
  <si>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</si>
  <si>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</si>
  <si>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</si>
  <si>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</si>
  <si>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</si>
  <si>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</si>
  <si>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</si>
  <si>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</si>
  <si>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</si>
  <si>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</si>
  <si>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</si>
  <si>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</si>
  <si>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</si>
  <si>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</si>
  <si>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</si>
  <si>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</si>
  <si>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</si>
  <si>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</si>
  <si>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</si>
  <si>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</si>
  <si>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</si>
  <si>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</si>
  <si>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</si>
  <si>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</si>
  <si>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</si>
  <si>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</si>
  <si>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</si>
  <si>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</si>
  <si>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</si>
  <si>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</si>
  <si>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</si>
  <si>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</si>
  <si>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</si>
  <si>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</si>
  <si>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</si>
  <si>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</si>
  <si>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</si>
  <si>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</si>
  <si>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</si>
  <si>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</si>
  <si>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</si>
  <si>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</si>
  <si>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</si>
  <si>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</si>
  <si>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</si>
  <si>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</si>
  <si>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</si>
  <si>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</si>
  <si>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</si>
  <si>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</si>
  <si>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</si>
  <si>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</si>
  <si>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</si>
  <si>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</si>
  <si>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</si>
  <si>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</si>
  <si>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</si>
  <si>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</si>
  <si>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</si>
  <si>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</si>
  <si>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</si>
  <si>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</si>
  <si>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</si>
  <si>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</si>
  <si>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</si>
  <si>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</si>
  <si>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</si>
  <si>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</si>
  <si>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</si>
  <si>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</si>
  <si>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</si>
  <si>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</si>
  <si>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</si>
  <si>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</si>
  <si>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</si>
  <si>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</si>
  <si>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</si>
  <si>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</si>
  <si>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</si>
  <si>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</si>
  <si>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</si>
  <si>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</si>
  <si>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</si>
  <si>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</si>
  <si>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</si>
  <si>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</si>
  <si>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</si>
  <si>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</si>
  <si>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</si>
  <si>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</si>
  <si>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</si>
  <si>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</si>
  <si>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</si>
  <si>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</si>
  <si>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</si>
  <si>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</si>
  <si>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</si>
  <si>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</si>
  <si>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</si>
  <si>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</si>
  <si>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</si>
  <si>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</si>
  <si>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</si>
  <si>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</si>
  <si>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</si>
  <si>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</si>
  <si>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</si>
  <si>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</si>
  <si>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</si>
  <si>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</si>
  <si>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</si>
  <si>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</si>
  <si>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</si>
  <si>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</si>
  <si>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</si>
  <si>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</si>
  <si>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</si>
  <si>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</si>
  <si>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</si>
  <si>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</si>
  <si>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</si>
  <si>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</si>
  <si>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</si>
  <si>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</si>
  <si>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</si>
  <si>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</si>
  <si>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</si>
  <si>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</si>
  <si>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</si>
  <si>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</si>
  <si>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</si>
  <si>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</si>
  <si>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</si>
  <si>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</si>
  <si>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</si>
  <si>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</si>
  <si>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</si>
  <si>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</si>
  <si>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</si>
  <si>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</si>
  <si>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</si>
  <si>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</si>
  <si>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</si>
  <si>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</si>
  <si>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</si>
  <si>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</si>
  <si>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</si>
  <si>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</si>
  <si>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</si>
  <si>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</si>
  <si>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</si>
  <si>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</si>
  <si>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</si>
  <si>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</si>
  <si>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</si>
  <si>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</si>
  <si>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</si>
  <si>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</si>
  <si>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</si>
  <si>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</si>
  <si>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</si>
  <si>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</si>
  <si>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</si>
  <si>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</si>
  <si>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</si>
  <si>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</si>
  <si>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</si>
  <si>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</si>
  <si>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</si>
  <si>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</si>
  <si>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</si>
  <si>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</si>
  <si>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</si>
  <si>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</si>
  <si>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</si>
  <si>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</si>
  <si>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</si>
  <si>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</si>
  <si>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</si>
  <si>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</si>
  <si>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</si>
  <si>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</si>
  <si>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</si>
  <si>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</si>
  <si>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</si>
  <si>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</si>
  <si>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</si>
  <si>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</si>
  <si>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</si>
  <si>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</si>
  <si>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</si>
  <si>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</si>
  <si>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</si>
  <si>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</si>
  <si>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</si>
  <si>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</si>
  <si>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</si>
  <si>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</si>
  <si>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</si>
  <si>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</si>
  <si>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</si>
  <si>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</si>
  <si>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</si>
  <si>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</si>
  <si>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</si>
  <si>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</si>
  <si>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</si>
  <si>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</si>
  <si>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</si>
  <si>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</si>
  <si>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</si>
  <si>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</si>
  <si>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</si>
  <si>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</si>
  <si>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</si>
  <si>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</si>
  <si>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</si>
  <si>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</si>
  <si>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</si>
  <si>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</si>
  <si>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</si>
  <si>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</si>
  <si>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</si>
  <si>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</si>
  <si>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</si>
  <si>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</si>
  <si>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</si>
  <si>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</si>
  <si>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</si>
  <si>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</si>
  <si>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</si>
  <si>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</si>
  <si>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</si>
  <si>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</si>
  <si>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</si>
  <si>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</si>
  <si>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</si>
  <si>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</si>
  <si>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</si>
  <si>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</si>
  <si>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</si>
  <si>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</si>
  <si>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</si>
  <si>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</si>
  <si>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</si>
  <si>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</si>
  <si>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</si>
  <si>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</si>
  <si>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</si>
  <si>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</si>
  <si>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</si>
  <si>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</si>
  <si>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</si>
  <si>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</si>
  <si>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</si>
  <si>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</si>
  <si>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</si>
  <si>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</si>
  <si>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</si>
  <si>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</si>
  <si>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</si>
  <si>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</si>
  <si>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</si>
  <si>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</si>
  <si>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</si>
  <si>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</si>
  <si>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</si>
  <si>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</si>
  <si>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</si>
  <si>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</si>
  <si>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</si>
  <si>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</si>
  <si>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</si>
  <si>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</si>
  <si>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</si>
  <si>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</si>
  <si>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</si>
  <si>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</si>
  <si>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</si>
  <si>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</si>
  <si>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</si>
  <si>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</si>
  <si>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</si>
  <si>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</si>
  <si>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</si>
  <si>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</si>
  <si>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</si>
  <si>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</si>
  <si>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</si>
  <si>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</si>
  <si>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</si>
  <si>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</si>
  <si>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</si>
  <si>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</si>
  <si>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</si>
  <si>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</si>
  <si>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</si>
  <si>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</si>
  <si>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</si>
  <si>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</si>
  <si>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</si>
  <si>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</si>
  <si>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</si>
  <si>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</si>
  <si>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</si>
  <si>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</si>
  <si>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</si>
  <si>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</si>
  <si>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</si>
  <si>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</si>
  <si>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</si>
  <si>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</si>
  <si>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</si>
  <si>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</si>
  <si>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</si>
  <si>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</si>
  <si>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</si>
  <si>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</si>
  <si>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</si>
  <si>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</si>
  <si>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</si>
  <si>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</si>
  <si>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</si>
  <si>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</si>
  <si>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</si>
  <si>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</si>
  <si>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</si>
  <si>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</si>
  <si>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</si>
  <si>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</si>
  <si>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</si>
  <si>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</si>
  <si>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</si>
  <si>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</si>
  <si>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</si>
  <si>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</si>
  <si>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</si>
  <si>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</si>
  <si>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</si>
  <si>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</si>
  <si>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</si>
  <si>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</si>
  <si>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</si>
  <si>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</si>
  <si>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</si>
  <si>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</si>
  <si>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</si>
  <si>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</si>
  <si>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</si>
  <si>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</si>
  <si>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</si>
  <si>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</si>
  <si>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</si>
  <si>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</si>
  <si>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</si>
  <si>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</si>
  <si>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</si>
  <si>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</si>
  <si>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</si>
  <si>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</si>
  <si>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</si>
  <si>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</si>
  <si>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</si>
  <si>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</si>
  <si>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</si>
  <si>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</si>
  <si>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</si>
  <si>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</si>
  <si>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</si>
  <si>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</si>
  <si>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</si>
  <si>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</si>
  <si>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</si>
  <si>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</si>
  <si>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</si>
  <si>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</si>
  <si>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</si>
  <si>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</si>
  <si>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</si>
  <si>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</si>
  <si>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</si>
  <si>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</si>
  <si>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</si>
  <si>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</si>
  <si>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</si>
  <si>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</si>
  <si>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</si>
  <si>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</si>
  <si>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</si>
  <si>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</si>
  <si>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</si>
  <si>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</si>
  <si>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</si>
  <si>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</si>
  <si>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</si>
  <si>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</si>
  <si>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</si>
  <si>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</si>
  <si>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</si>
  <si>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</si>
  <si>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</si>
  <si>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</si>
  <si>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</si>
  <si>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</si>
  <si>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</si>
  <si>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</si>
  <si>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</si>
  <si>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</si>
  <si>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</si>
  <si>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</si>
  <si>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</si>
  <si>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</si>
  <si>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</si>
  <si>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</si>
  <si>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</si>
  <si>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</si>
  <si>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</si>
  <si>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</si>
  <si>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</si>
  <si>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</si>
  <si>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</si>
  <si>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</si>
  <si>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</si>
  <si>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</si>
  <si>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</si>
  <si>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</si>
  <si>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</si>
  <si>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</si>
  <si>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</si>
  <si>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</si>
  <si>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</si>
  <si>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</si>
  <si>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</si>
  <si>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</si>
  <si>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</si>
  <si>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</si>
  <si>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</si>
  <si>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</si>
  <si>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</si>
  <si>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</si>
  <si>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</si>
  <si>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</si>
  <si>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</si>
  <si>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</si>
  <si>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</si>
  <si>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</si>
  <si>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</si>
  <si>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</si>
  <si>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</si>
  <si>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</si>
  <si>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</si>
  <si>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</si>
  <si>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</si>
  <si>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</si>
  <si>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</si>
  <si>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</si>
  <si>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</si>
  <si>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</si>
  <si>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</si>
  <si>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</si>
  <si>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</si>
  <si>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</si>
  <si>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</si>
  <si>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</si>
  <si>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</si>
  <si>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</si>
  <si>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</si>
  <si>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</si>
  <si>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</si>
  <si>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</si>
  <si>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</si>
  <si>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</si>
  <si>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</si>
  <si>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</si>
  <si>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</si>
  <si>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</si>
  <si>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</si>
  <si>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</si>
  <si>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</si>
  <si>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</si>
  <si>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</si>
  <si>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</si>
  <si>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</si>
  <si>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</si>
  <si>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</si>
  <si>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</si>
  <si>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</si>
  <si>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</si>
  <si>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</si>
  <si>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</si>
  <si>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</si>
  <si>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</si>
  <si>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</si>
  <si>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</si>
  <si>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</si>
  <si>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</si>
  <si>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</si>
  <si>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</si>
  <si>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</si>
  <si>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</si>
  <si>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</si>
  <si>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</si>
  <si>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</si>
  <si>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</si>
  <si>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</si>
  <si>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</si>
  <si>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</si>
  <si>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</si>
  <si>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</si>
  <si>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</si>
  <si>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</si>
  <si>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</si>
  <si>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</si>
  <si>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</si>
  <si>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</si>
  <si>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</si>
  <si>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</si>
  <si>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</si>
  <si>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</si>
  <si>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</si>
  <si>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</si>
  <si>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</si>
  <si>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</si>
  <si>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</si>
  <si>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</si>
  <si>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</si>
  <si>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</si>
  <si>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</si>
  <si>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</si>
  <si>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</si>
  <si>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</si>
  <si>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</si>
  <si>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</si>
  <si>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</si>
  <si>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</si>
  <si>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</si>
  <si>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</si>
  <si>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</si>
  <si>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</si>
  <si>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</si>
  <si>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</si>
  <si>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</si>
  <si>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</si>
  <si>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</si>
  <si>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</si>
  <si>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</si>
  <si>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</si>
  <si>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</si>
  <si>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</si>
  <si>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</si>
  <si>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</si>
  <si>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</si>
  <si>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</si>
  <si>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</si>
  <si>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</si>
  <si>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</si>
  <si>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</si>
  <si>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</si>
  <si>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</si>
  <si>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</si>
  <si>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</si>
  <si>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</si>
  <si>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</si>
  <si>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</si>
  <si>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</si>
  <si>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</si>
  <si>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</si>
  <si>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</si>
  <si>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</si>
  <si>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</si>
  <si>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</si>
  <si>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</si>
  <si>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</si>
  <si>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</si>
  <si>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</si>
  <si>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</si>
  <si>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</si>
  <si>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</si>
  <si>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</si>
  <si>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</si>
  <si>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</si>
  <si>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</si>
  <si>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</si>
  <si>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</si>
  <si>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</si>
  <si>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</si>
  <si>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</si>
  <si>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</si>
  <si>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</si>
  <si>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</si>
  <si>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</si>
  <si>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</si>
  <si>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</si>
  <si>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</si>
  <si>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</si>
  <si>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</si>
  <si>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</si>
  <si>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</si>
  <si>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</si>
  <si>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</si>
  <si>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</si>
  <si>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</si>
  <si>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</si>
  <si>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</si>
  <si>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</si>
  <si>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</si>
  <si>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</si>
  <si>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</si>
  <si>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</si>
  <si>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</si>
  <si>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</si>
  <si>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</si>
  <si>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</si>
  <si>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</si>
  <si>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</si>
  <si>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</si>
  <si>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</si>
  <si>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</si>
  <si>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</si>
  <si>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</si>
  <si>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</si>
  <si>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</si>
  <si>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</si>
  <si>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</si>
  <si>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</si>
  <si>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</si>
  <si>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</si>
  <si>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</si>
  <si>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</si>
  <si>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</si>
  <si>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</si>
  <si>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</si>
  <si>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</si>
  <si>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</si>
  <si>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</si>
  <si>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</si>
  <si>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</si>
  <si>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</si>
  <si>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</si>
  <si>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</si>
  <si>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</si>
  <si>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</si>
  <si>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</si>
  <si>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</si>
  <si>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</si>
  <si>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</si>
  <si>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</si>
  <si>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</si>
  <si>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</si>
  <si>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</si>
  <si>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</si>
  <si>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</si>
  <si>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</si>
  <si>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</si>
  <si>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</si>
  <si>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</si>
  <si>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</si>
  <si>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</si>
  <si>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</si>
  <si>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</si>
  <si>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</si>
  <si>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</si>
  <si>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</si>
  <si>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</si>
  <si>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</si>
  <si>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</si>
  <si>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</si>
  <si>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</si>
  <si>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</si>
  <si>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</si>
  <si>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</si>
  <si>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</si>
  <si>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</si>
  <si>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</si>
  <si>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</si>
  <si>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</si>
  <si>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</si>
  <si>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</si>
  <si>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</si>
  <si>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</si>
  <si>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</si>
  <si>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</si>
  <si>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</si>
  <si>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</si>
  <si>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</si>
  <si>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</si>
  <si>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</si>
  <si>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</si>
  <si>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</si>
  <si>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</si>
  <si>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</si>
  <si>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</si>
  <si>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</si>
  <si>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</si>
  <si>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</si>
  <si>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</si>
  <si>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</si>
  <si>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</si>
  <si>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</si>
  <si>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</si>
  <si>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</si>
  <si>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</si>
  <si>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</si>
  <si>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</si>
  <si>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</si>
  <si>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</si>
  <si>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</si>
  <si>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</si>
  <si>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</si>
  <si>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</si>
  <si>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</si>
  <si>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</si>
  <si>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</si>
  <si>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</si>
  <si>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</si>
  <si>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</si>
  <si>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</si>
  <si>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</si>
  <si>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</si>
  <si>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</si>
  <si>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</si>
  <si>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</si>
  <si>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</si>
  <si>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</si>
  <si>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</si>
  <si>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</si>
  <si>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</si>
  <si>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</si>
  <si>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</si>
  <si>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</si>
  <si>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</si>
  <si>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</si>
  <si>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</si>
  <si>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</si>
  <si>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</si>
  <si>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</si>
  <si>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</si>
  <si>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</si>
  <si>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</si>
  <si>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</si>
  <si>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</si>
  <si>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</si>
  <si>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</si>
  <si>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</si>
  <si>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</si>
  <si>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</si>
  <si>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</si>
  <si>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</si>
  <si>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</si>
  <si>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</si>
  <si>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</si>
  <si>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</si>
  <si>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</si>
  <si>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</si>
  <si>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</si>
  <si>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</si>
  <si>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</si>
  <si>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</si>
  <si>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</si>
  <si>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</si>
  <si>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</si>
  <si>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</si>
  <si>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</si>
  <si>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</si>
  <si>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</si>
  <si>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</si>
  <si>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</si>
  <si>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</si>
  <si>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</si>
  <si>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</si>
  <si>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</si>
  <si>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</si>
  <si>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</si>
  <si>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</si>
  <si>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</si>
  <si>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</si>
  <si>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</si>
  <si>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</si>
  <si>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</si>
  <si>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</si>
  <si>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</si>
  <si>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</si>
  <si>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</si>
  <si>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</si>
  <si>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</si>
  <si>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</si>
  <si>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</si>
  <si>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</si>
  <si>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</si>
  <si>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</si>
  <si>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</si>
  <si>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</si>
  <si>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</si>
  <si>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</si>
  <si>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</si>
  <si>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</si>
  <si>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</si>
  <si>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</si>
  <si>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</si>
  <si>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</si>
  <si>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</si>
  <si>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</si>
  <si>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</si>
  <si>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</si>
  <si>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</si>
  <si>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</si>
  <si>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</si>
  <si>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</si>
  <si>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</si>
  <si>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</si>
  <si>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</si>
  <si>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</si>
  <si>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</si>
  <si>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</si>
  <si>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</si>
  <si>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</si>
  <si>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</si>
  <si>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</si>
  <si>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</si>
  <si>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</si>
  <si>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</si>
  <si>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</si>
  <si>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</si>
  <si>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</si>
  <si>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</si>
  <si>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</si>
  <si>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</si>
  <si>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</si>
  <si>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</si>
  <si>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</si>
  <si>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</si>
  <si>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</si>
  <si>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</si>
  <si>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</si>
  <si>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</si>
  <si>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</si>
  <si>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</si>
  <si>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</si>
  <si>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</si>
  <si>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</si>
  <si>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</si>
  <si>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</si>
  <si>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</si>
  <si>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</si>
  <si>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</si>
  <si>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</si>
  <si>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</si>
  <si>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</si>
  <si>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</si>
  <si>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</si>
  <si>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</si>
  <si>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</si>
  <si>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</si>
  <si>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</si>
  <si>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</si>
  <si>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</si>
  <si>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</si>
  <si>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</si>
  <si>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</si>
  <si>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</si>
  <si>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</si>
  <si>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</si>
  <si>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</si>
  <si>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</si>
  <si>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</si>
  <si>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</si>
  <si>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</si>
  <si>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</si>
  <si>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</si>
  <si>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</si>
  <si>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</si>
  <si>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</si>
  <si>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</si>
  <si>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</si>
  <si>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</si>
  <si>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</si>
  <si>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</si>
  <si>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</si>
  <si>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</si>
  <si>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</si>
  <si>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</si>
  <si>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</si>
  <si>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</si>
  <si>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</si>
  <si>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</si>
  <si>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</si>
  <si>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</si>
  <si>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</si>
  <si>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</si>
  <si>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</si>
  <si>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</si>
  <si>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</si>
  <si>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</si>
  <si>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</si>
  <si>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</si>
  <si>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</si>
  <si>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</si>
  <si>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</si>
  <si>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</si>
  <si>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</si>
  <si>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</si>
  <si>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</si>
  <si>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</si>
  <si>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</si>
  <si>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</si>
  <si>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</si>
  <si>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</si>
  <si>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</si>
  <si>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</si>
  <si>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</si>
  <si>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</si>
  <si>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</si>
  <si>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</si>
  <si>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</si>
  <si>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</si>
  <si>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</si>
  <si>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</si>
  <si>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</si>
  <si>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</si>
  <si>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</si>
  <si>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</si>
  <si>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</si>
  <si>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</si>
  <si>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</si>
  <si>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</si>
  <si>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</si>
  <si>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</si>
  <si>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</si>
  <si>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</si>
  <si>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</si>
  <si>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</si>
  <si>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</si>
  <si>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</si>
  <si>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</si>
  <si>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</si>
  <si>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</si>
  <si>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</si>
  <si>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</si>
  <si>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</si>
  <si>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</si>
  <si>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</si>
  <si>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</si>
  <si>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</si>
  <si>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</si>
  <si>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</si>
  <si>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</si>
  <si>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</si>
  <si>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</si>
  <si>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</si>
  <si>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</si>
  <si>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</si>
  <si>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</si>
  <si>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</si>
  <si>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</si>
  <si>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</si>
  <si>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</si>
  <si>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</si>
  <si>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</si>
  <si>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</si>
  <si>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</si>
  <si>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</si>
  <si>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</si>
  <si>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</si>
  <si>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</si>
  <si>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</si>
  <si>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</si>
  <si>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</si>
  <si>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</si>
  <si>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</si>
  <si>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</si>
  <si>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</si>
  <si>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</si>
  <si>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</si>
  <si>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</si>
  <si>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</si>
  <si>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</si>
  <si>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</si>
  <si>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</si>
  <si>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</si>
  <si>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</si>
  <si>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</si>
  <si>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</si>
  <si>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</si>
  <si>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</si>
  <si>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</si>
  <si>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</si>
  <si>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</si>
  <si>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</si>
  <si>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</si>
  <si>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</si>
  <si>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</si>
  <si>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</si>
  <si>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</si>
  <si>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</si>
  <si>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</si>
  <si>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</si>
  <si>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</si>
  <si>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</si>
  <si>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</si>
  <si>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</si>
  <si>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</si>
  <si>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</si>
  <si>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</si>
  <si>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</si>
  <si>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</si>
  <si>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</si>
  <si>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</si>
  <si>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</si>
  <si>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</si>
  <si>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</si>
  <si>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</si>
  <si>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</si>
  <si>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</si>
  <si>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</si>
  <si>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</si>
  <si>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</si>
  <si>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</si>
  <si>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</si>
  <si>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</si>
  <si>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</si>
  <si>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</si>
  <si>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</si>
  <si>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</si>
  <si>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</si>
  <si>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</si>
  <si>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</si>
  <si>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</si>
  <si>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</si>
  <si>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</si>
  <si>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</si>
  <si>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</si>
  <si>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</si>
  <si>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</si>
  <si>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</si>
  <si>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</si>
  <si>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</si>
  <si>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</si>
  <si>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</si>
  <si>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</si>
  <si>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</si>
  <si>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</si>
  <si>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</si>
  <si>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</si>
  <si>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</si>
  <si>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</si>
  <si>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</si>
  <si>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</si>
  <si>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</si>
  <si>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</si>
  <si>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</si>
  <si>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</si>
  <si>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</si>
  <si>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</si>
  <si>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</si>
  <si>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</si>
  <si>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</si>
  <si>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</si>
  <si>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</si>
  <si>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</si>
  <si>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</si>
  <si>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</si>
  <si>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</si>
  <si>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</si>
  <si>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</si>
  <si>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</si>
  <si>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</si>
  <si>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</si>
  <si>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</si>
  <si>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</si>
  <si>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</si>
  <si>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</si>
  <si>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</si>
  <si>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</si>
  <si>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</si>
  <si>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</si>
  <si>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</si>
  <si>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</si>
  <si>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</si>
  <si>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</si>
  <si>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</si>
  <si>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</si>
  <si>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</si>
  <si>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</si>
  <si>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</si>
  <si>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</si>
  <si>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</si>
  <si>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</si>
  <si>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</si>
  <si>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</si>
  <si>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</si>
  <si>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</si>
  <si>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</si>
  <si>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</si>
  <si>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</si>
  <si>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</si>
  <si>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</si>
  <si>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</si>
  <si>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</si>
  <si>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</si>
  <si>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</si>
  <si>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</si>
  <si>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</si>
  <si>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</si>
  <si>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</si>
  <si>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</si>
  <si>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</si>
  <si>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</si>
  <si>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</si>
  <si>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</si>
  <si>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</si>
  <si>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</si>
  <si>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</si>
  <si>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</si>
  <si>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</si>
  <si>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</si>
  <si>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</si>
  <si>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</si>
  <si>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</si>
  <si>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</si>
  <si>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</si>
  <si>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</si>
  <si>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</si>
  <si>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</si>
  <si>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</si>
  <si>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</si>
  <si>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</si>
  <si>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</si>
  <si>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</si>
  <si>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</si>
  <si>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</si>
  <si>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</si>
  <si>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</si>
  <si>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</si>
  <si>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</si>
  <si>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</si>
  <si>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</si>
  <si>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</si>
  <si>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</si>
  <si>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</si>
  <si>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</si>
  <si>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</si>
  <si>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</si>
  <si>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</si>
  <si>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</si>
  <si>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</si>
  <si>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</si>
  <si>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</si>
  <si>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</si>
  <si>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</si>
  <si>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</si>
  <si>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</si>
  <si>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</si>
  <si>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</si>
  <si>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</si>
  <si>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</si>
  <si>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</si>
  <si>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</si>
  <si>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</si>
  <si>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</si>
  <si>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</si>
  <si>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</si>
  <si>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</si>
  <si>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</si>
  <si>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</si>
  <si>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</si>
  <si>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</si>
  <si>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</si>
  <si>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</si>
  <si>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</si>
  <si>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</si>
  <si>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</si>
  <si>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</si>
  <si>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</si>
  <si>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</si>
  <si>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</si>
  <si>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</si>
  <si>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</si>
  <si>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</si>
  <si>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</si>
  <si>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</si>
  <si>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</si>
  <si>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</si>
  <si>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</si>
  <si>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</si>
  <si>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</si>
  <si>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</si>
  <si>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</si>
  <si>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</si>
  <si>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</si>
  <si>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</si>
  <si>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</si>
  <si>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</si>
  <si>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</si>
  <si>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</si>
  <si>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</si>
  <si>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</si>
  <si>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</si>
  <si>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</si>
  <si>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</si>
  <si>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</si>
  <si>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</si>
  <si>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</si>
  <si>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</si>
  <si>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</si>
  <si>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</si>
  <si>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</si>
  <si>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</si>
  <si>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</si>
  <si>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</si>
  <si>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</si>
  <si>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</si>
  <si>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</si>
  <si>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</si>
  <si>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</si>
  <si>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</si>
  <si>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</si>
  <si>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</si>
  <si>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</si>
  <si>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</si>
  <si>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</si>
  <si>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</si>
  <si>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</si>
  <si>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</si>
  <si>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</si>
  <si>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</si>
  <si>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</si>
  <si>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</si>
  <si>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</si>
  <si>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</si>
  <si>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</si>
  <si>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</si>
  <si>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</si>
  <si>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</si>
  <si>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</si>
  <si>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</si>
  <si>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</si>
  <si>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</si>
  <si>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</si>
  <si>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</si>
  <si>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</si>
  <si>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</si>
  <si>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</si>
  <si>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</si>
  <si>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</si>
  <si>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</si>
  <si>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</si>
  <si>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</si>
  <si>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</si>
  <si>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</si>
  <si>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</si>
  <si>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</si>
  <si>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</si>
  <si>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</si>
  <si>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</si>
  <si>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</si>
  <si>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</si>
  <si>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</si>
  <si>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</si>
  <si>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</si>
  <si>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</si>
  <si>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</si>
  <si>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</si>
  <si>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</si>
  <si>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</si>
  <si>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</si>
  <si>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</si>
  <si>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</si>
  <si>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</si>
  <si>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</si>
  <si>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</si>
  <si>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</si>
  <si>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</si>
  <si>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</si>
  <si>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</si>
  <si>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</si>
  <si>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</si>
  <si>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</si>
  <si>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</si>
  <si>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</si>
  <si>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</si>
  <si>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</si>
  <si>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</si>
  <si>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</si>
  <si>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</si>
  <si>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</si>
  <si>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</si>
  <si>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</si>
  <si>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</si>
  <si>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</si>
  <si>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</si>
  <si>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</si>
  <si>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</si>
  <si>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</si>
  <si>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</si>
  <si>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</si>
  <si>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</si>
  <si>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</si>
  <si>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</si>
  <si>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</si>
  <si>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</si>
  <si>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</si>
  <si>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</si>
  <si>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</si>
  <si>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</si>
  <si>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</si>
  <si>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</si>
  <si>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</si>
  <si>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</si>
  <si>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</si>
  <si>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</si>
  <si>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</si>
  <si>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</si>
  <si>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</si>
  <si>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</si>
  <si>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</si>
  <si>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</si>
  <si>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</si>
  <si>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</si>
  <si>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</si>
  <si>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</si>
  <si>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</si>
  <si>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</si>
  <si>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</si>
  <si>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</si>
  <si>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</si>
  <si>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</si>
  <si>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</si>
  <si>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</si>
  <si>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</si>
  <si>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</si>
  <si>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</si>
  <si>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</si>
  <si>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</si>
  <si>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</si>
  <si>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</si>
  <si>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</si>
  <si>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</si>
  <si>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</si>
  <si>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</si>
  <si>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</si>
  <si>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</si>
  <si>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</si>
  <si>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</si>
  <si>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</si>
  <si>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</si>
  <si>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</si>
  <si>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</si>
  <si>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</si>
  <si>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</si>
  <si>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</si>
  <si>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</si>
  <si>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</si>
  <si>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</si>
  <si>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</si>
  <si>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</si>
  <si>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</si>
  <si>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</si>
  <si>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</si>
  <si>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</si>
  <si>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</si>
  <si>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</si>
  <si>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</si>
  <si>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</si>
  <si>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</si>
  <si>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</si>
  <si>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</si>
  <si>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</si>
  <si>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</si>
  <si>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</si>
  <si>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</si>
  <si>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</si>
  <si>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</si>
  <si>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</si>
  <si>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</si>
  <si>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</si>
  <si>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</si>
  <si>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</si>
  <si>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</si>
  <si>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</si>
  <si>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</si>
  <si>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</si>
  <si>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</si>
  <si>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</si>
  <si>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</si>
  <si>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</si>
  <si>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</si>
  <si>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</si>
  <si>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</si>
  <si>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</si>
  <si>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</si>
  <si>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</si>
  <si>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</si>
  <si>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</si>
  <si>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</si>
  <si>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</si>
  <si>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</si>
  <si>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</si>
  <si>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</si>
  <si>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</si>
  <si>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</si>
  <si>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</si>
  <si>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</si>
  <si>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</si>
  <si>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</si>
  <si>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</si>
  <si>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</si>
  <si>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</si>
  <si>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</si>
  <si>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</si>
  <si>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</si>
  <si>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</si>
  <si>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</si>
  <si>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</si>
  <si>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</si>
  <si>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</si>
  <si>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</si>
  <si>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</si>
  <si>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</si>
  <si>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</si>
  <si>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</si>
  <si>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</si>
  <si>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</si>
  <si>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</si>
  <si>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</si>
  <si>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</si>
  <si>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</si>
  <si>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</si>
  <si>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</si>
  <si>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</si>
  <si>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</si>
  <si>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</si>
  <si>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</si>
  <si>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</si>
  <si>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</si>
  <si>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</si>
  <si>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</si>
  <si>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</si>
  <si>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</si>
  <si>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</si>
  <si>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</si>
  <si>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</si>
  <si>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</si>
  <si>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</si>
  <si>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</si>
  <si>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</si>
  <si>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</si>
  <si>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</si>
  <si>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</si>
  <si>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</si>
  <si>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</si>
  <si>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</si>
  <si>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</si>
  <si>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</si>
  <si>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</si>
  <si>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</si>
  <si>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</si>
  <si>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</si>
  <si>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</si>
  <si>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</si>
  <si>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</si>
  <si>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</si>
  <si>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</si>
  <si>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</si>
  <si>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</si>
  <si>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</si>
  <si>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</si>
  <si>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</si>
  <si>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</si>
  <si>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</si>
  <si>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</si>
  <si>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</si>
  <si>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</si>
  <si>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</si>
  <si>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</si>
  <si>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</si>
  <si>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</si>
  <si>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</si>
  <si>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</si>
  <si>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</si>
  <si>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</si>
  <si>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</si>
  <si>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</si>
  <si>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</si>
  <si>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</si>
  <si>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</si>
  <si>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</si>
  <si>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</si>
  <si>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</si>
  <si>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</si>
  <si>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</si>
  <si>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</si>
  <si>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</si>
  <si>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</si>
  <si>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</si>
  <si>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</si>
  <si>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</si>
  <si>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</si>
  <si>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</si>
  <si>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</si>
  <si>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</si>
  <si>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</si>
  <si>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</si>
  <si>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</si>
  <si>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</si>
  <si>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</si>
  <si>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</si>
  <si>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</si>
  <si>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</si>
  <si>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</si>
  <si>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</si>
  <si>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</si>
  <si>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</si>
  <si>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</si>
  <si>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</si>
  <si>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</si>
  <si>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</si>
  <si>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</si>
  <si>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</si>
  <si>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</si>
  <si>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</si>
  <si>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</si>
  <si>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</si>
  <si>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</si>
  <si>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</si>
  <si>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</si>
  <si>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</si>
  <si>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</si>
  <si>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</si>
  <si>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</si>
  <si>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</si>
  <si>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</si>
  <si>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</si>
  <si>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</si>
  <si>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</si>
  <si>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</si>
  <si>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</si>
  <si>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</si>
  <si>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</si>
  <si>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</si>
  <si>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</si>
  <si>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</si>
  <si>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</si>
  <si>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</si>
  <si>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</si>
  <si>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</si>
  <si>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</si>
  <si>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</si>
  <si>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</si>
  <si>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</si>
  <si>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</si>
  <si>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</si>
  <si>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</si>
  <si>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</si>
  <si>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</si>
  <si>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</si>
  <si>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</si>
  <si>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</si>
  <si>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</si>
  <si>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</si>
  <si>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</si>
  <si>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</si>
  <si>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</si>
  <si>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</si>
  <si>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</si>
  <si>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</si>
  <si>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</si>
  <si>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</si>
  <si>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</si>
  <si>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</si>
  <si>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</si>
  <si>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</si>
  <si>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</si>
  <si>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</si>
  <si>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</si>
  <si>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</si>
  <si>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</si>
  <si>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</si>
  <si>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</si>
  <si>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</si>
  <si>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</si>
  <si>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</si>
  <si>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</si>
  <si>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</si>
  <si>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</si>
  <si>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</si>
  <si>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</si>
  <si>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</si>
  <si>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</si>
  <si>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</si>
  <si>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</si>
  <si>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</si>
  <si>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</si>
  <si>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</si>
  <si>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</si>
  <si>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</si>
  <si>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</si>
  <si>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</si>
  <si>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</si>
  <si>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</si>
  <si>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</si>
  <si>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</si>
  <si>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</si>
  <si>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</si>
  <si>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</si>
  <si>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</si>
  <si>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</si>
  <si>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</si>
  <si>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</si>
  <si>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</si>
  <si>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</si>
  <si>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</si>
  <si>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</si>
  <si>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</si>
  <si>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</si>
  <si>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</si>
  <si>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</si>
  <si>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</si>
  <si>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</si>
  <si>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</si>
  <si>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</si>
  <si>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</si>
  <si>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</si>
  <si>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</si>
  <si>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</si>
  <si>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</si>
  <si>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</si>
  <si>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</si>
  <si>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</si>
  <si>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</si>
  <si>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</si>
  <si>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</si>
  <si>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</si>
  <si>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</si>
  <si>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</si>
  <si>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</si>
  <si>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</si>
  <si>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</si>
  <si>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</si>
  <si>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</si>
  <si>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</si>
  <si>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</si>
  <si>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</si>
  <si>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</si>
  <si>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</si>
  <si>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</si>
  <si>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</si>
  <si>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</si>
  <si>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</si>
  <si>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</si>
  <si>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</si>
  <si>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</si>
  <si>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</si>
  <si>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</si>
  <si>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</si>
  <si>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</si>
  <si>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</si>
  <si>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</si>
  <si>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</si>
  <si>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</si>
  <si>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</si>
  <si>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</si>
  <si>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</si>
  <si>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</si>
  <si>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</si>
  <si>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</si>
  <si>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</si>
  <si>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</si>
  <si>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</si>
  <si>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</si>
  <si>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</si>
  <si>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</si>
  <si>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</si>
  <si>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</si>
  <si>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</si>
  <si>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</si>
  <si>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</si>
  <si>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</si>
  <si>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</si>
  <si>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</si>
  <si>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</si>
  <si>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</si>
  <si>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</si>
  <si>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</si>
  <si>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</si>
  <si>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</si>
  <si>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</si>
  <si>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</si>
  <si>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</si>
  <si>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</si>
  <si>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</si>
  <si>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</si>
  <si>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</si>
  <si>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</si>
  <si>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</si>
  <si>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</si>
  <si>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</si>
  <si>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</si>
  <si>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</si>
  <si>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</si>
  <si>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</si>
  <si>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</si>
  <si>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</si>
  <si>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</si>
  <si>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</si>
  <si>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</si>
  <si>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</si>
  <si>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</si>
  <si>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</si>
  <si>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</si>
  <si>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</si>
  <si>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</si>
  <si>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</si>
  <si>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</si>
  <si>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</si>
  <si>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</si>
  <si>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</si>
  <si>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</si>
  <si>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</si>
  <si>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</si>
  <si>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</si>
  <si>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</si>
  <si>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</si>
  <si>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</si>
  <si>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</si>
  <si>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</si>
  <si>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</si>
  <si>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</si>
  <si>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</si>
  <si>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</si>
  <si>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</si>
  <si>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</si>
  <si>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</si>
  <si>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</si>
  <si>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</si>
  <si>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</si>
  <si>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</si>
  <si>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</si>
  <si>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</si>
  <si>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</si>
  <si>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</si>
  <si>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</si>
  <si>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</si>
  <si>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</si>
  <si>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</si>
  <si>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</si>
  <si>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</si>
  <si>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</si>
  <si>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</si>
  <si>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</si>
  <si>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</si>
  <si>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</si>
  <si>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</si>
  <si>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</si>
  <si>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</si>
  <si>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</si>
  <si>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</si>
  <si>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</si>
  <si>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</si>
  <si>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</si>
  <si>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</si>
  <si>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</si>
  <si>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</si>
  <si>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</si>
  <si>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</si>
  <si>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</si>
  <si>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</si>
  <si>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</si>
  <si>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</si>
  <si>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</si>
  <si>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</si>
  <si>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</si>
  <si>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</si>
  <si>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</si>
  <si>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</si>
  <si>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</si>
  <si>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</si>
  <si>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</si>
  <si>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</si>
  <si>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</si>
  <si>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</si>
  <si>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</si>
  <si>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</si>
  <si>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</si>
  <si>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</si>
  <si>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</si>
  <si>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</si>
  <si>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</si>
  <si>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</si>
  <si>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</si>
  <si>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</si>
  <si>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</si>
  <si>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</si>
  <si>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</si>
  <si>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</si>
  <si>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</si>
  <si>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</si>
  <si>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</si>
  <si>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</si>
  <si>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</si>
  <si>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</si>
  <si>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</si>
  <si>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</si>
  <si>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</si>
  <si>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</si>
  <si>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</si>
  <si>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</si>
  <si>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</si>
  <si>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</si>
  <si>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</si>
  <si>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</si>
  <si>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</si>
  <si>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</si>
  <si>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</si>
  <si>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</si>
  <si>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</si>
  <si>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</si>
  <si>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</si>
  <si>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</si>
  <si>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</si>
  <si>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</si>
  <si>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</si>
  <si>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</si>
  <si>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</si>
  <si>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</si>
  <si>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</si>
  <si>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</si>
  <si>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</si>
  <si>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</si>
  <si>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</si>
  <si>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</si>
  <si>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</si>
  <si>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</si>
  <si>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</si>
  <si>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</si>
  <si>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</si>
  <si>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</si>
  <si>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</si>
  <si>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</si>
  <si>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</si>
  <si>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</si>
  <si>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</si>
  <si>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</si>
  <si>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</si>
  <si>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</si>
  <si>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</si>
  <si>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</si>
  <si>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</si>
  <si>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</si>
  <si>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</si>
  <si>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</si>
  <si>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</si>
  <si>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</si>
  <si>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</si>
  <si>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</si>
  <si>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</si>
  <si>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</si>
  <si>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</si>
  <si>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</si>
  <si>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</si>
  <si>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</si>
  <si>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</si>
  <si>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</si>
  <si>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</si>
  <si>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</si>
  <si>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</si>
  <si>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</si>
  <si>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</si>
  <si>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</si>
  <si>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</si>
  <si>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</si>
  <si>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</si>
  <si>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</si>
  <si>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</si>
  <si>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</si>
  <si>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</si>
  <si>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</si>
  <si>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</si>
  <si>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</si>
  <si>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</si>
  <si>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</si>
  <si>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</si>
  <si>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</si>
  <si>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</si>
  <si>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</si>
  <si>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</si>
  <si>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</si>
  <si>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</si>
  <si>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</si>
  <si>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</si>
  <si>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</si>
  <si>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</si>
  <si>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</si>
  <si>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</si>
  <si>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</si>
  <si>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</si>
  <si>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</si>
  <si>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</si>
  <si>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</si>
  <si>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</si>
  <si>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</si>
  <si>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</si>
  <si>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</si>
  <si>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</si>
  <si>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</si>
  <si>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</si>
  <si>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</si>
  <si>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</si>
  <si>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</si>
  <si>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</si>
  <si>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</si>
  <si>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</si>
  <si>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</si>
  <si>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</si>
  <si>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</si>
  <si>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</si>
  <si>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</si>
  <si>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</si>
  <si>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</si>
  <si>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</si>
  <si>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</si>
  <si>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</si>
  <si>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</si>
  <si>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</si>
  <si>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</si>
  <si>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</si>
  <si>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</si>
  <si>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</si>
  <si>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</si>
  <si>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</si>
  <si>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</si>
  <si>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</si>
  <si>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</si>
  <si>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</si>
  <si>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</si>
  <si>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</si>
  <si>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</si>
  <si>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</si>
  <si>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</si>
  <si>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</si>
  <si>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</si>
  <si>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</si>
  <si>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</si>
  <si>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</si>
  <si>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</si>
  <si>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</si>
  <si>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</si>
  <si>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</si>
  <si>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</si>
  <si>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</si>
  <si>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</si>
  <si>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</si>
  <si>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</si>
  <si>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</si>
  <si>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</si>
  <si>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</si>
  <si>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</si>
  <si>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</si>
  <si>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</si>
  <si>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</si>
  <si>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</si>
  <si>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</si>
  <si>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</si>
  <si>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</si>
  <si>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</si>
  <si>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</si>
  <si>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</si>
  <si>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</si>
  <si>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</si>
  <si>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</si>
  <si>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</si>
  <si>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</si>
  <si>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</si>
  <si>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</si>
  <si>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</si>
  <si>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</si>
  <si>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</si>
  <si>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</si>
  <si>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</si>
  <si>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</si>
  <si>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</si>
  <si>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</si>
  <si>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</si>
  <si>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</si>
  <si>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</si>
  <si>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</si>
  <si>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</si>
  <si>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</si>
  <si>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</si>
  <si>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</si>
  <si>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</si>
  <si>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</si>
  <si>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</si>
  <si>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</si>
  <si>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</si>
  <si>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</si>
  <si>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</si>
  <si>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</si>
  <si>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</si>
  <si>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</si>
  <si>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</si>
  <si>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</si>
  <si>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</si>
  <si>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</si>
  <si>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</si>
  <si>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</si>
  <si>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</si>
  <si>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</si>
  <si>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</si>
  <si>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</si>
  <si>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</si>
  <si>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</si>
  <si>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</si>
  <si>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</si>
  <si>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</si>
  <si>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</si>
  <si>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</si>
  <si>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</si>
  <si>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</si>
  <si>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</si>
  <si>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</si>
  <si>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</si>
  <si>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</si>
  <si>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</si>
  <si>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</si>
  <si>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</si>
  <si>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</si>
  <si>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</si>
  <si>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</si>
  <si>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</si>
  <si>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</si>
  <si>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</si>
  <si>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</si>
  <si>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</si>
  <si>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</si>
  <si>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</si>
  <si>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</si>
  <si>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</si>
  <si>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</si>
  <si>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</si>
  <si>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</si>
  <si>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</si>
  <si>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</si>
  <si>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</si>
  <si>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</si>
  <si>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</si>
  <si>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</si>
  <si>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</si>
  <si>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</si>
  <si>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</si>
  <si>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</si>
  <si>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</si>
  <si>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</si>
  <si>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</si>
  <si>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</si>
  <si>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</si>
  <si>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</si>
  <si>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</si>
  <si>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</si>
  <si>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</si>
  <si>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</si>
  <si>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</si>
  <si>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</si>
  <si>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</si>
  <si>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</si>
  <si>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</si>
  <si>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</si>
  <si>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</si>
  <si>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</si>
  <si>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</si>
  <si>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</si>
  <si>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</si>
  <si>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</si>
  <si>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</si>
  <si>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</si>
  <si>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</si>
  <si>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</si>
  <si>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</si>
  <si>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</si>
  <si>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</si>
  <si>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</si>
  <si>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</si>
  <si>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</si>
  <si>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</si>
  <si>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</si>
  <si>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</si>
  <si>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</si>
  <si>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</si>
  <si>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</si>
  <si>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</si>
  <si>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</si>
  <si>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</si>
  <si>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</si>
  <si>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</si>
  <si>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</si>
  <si>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</si>
  <si>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</si>
  <si>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</si>
  <si>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</si>
  <si>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</si>
  <si>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</si>
  <si>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</si>
  <si>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</si>
  <si>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</si>
  <si>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</si>
  <si>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</si>
  <si>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</si>
  <si>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</si>
  <si>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</si>
  <si>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</si>
  <si>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</si>
  <si>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</si>
  <si>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</si>
  <si>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</si>
  <si>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</si>
  <si>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</si>
  <si>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</si>
  <si>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</si>
  <si>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</si>
  <si>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</si>
  <si>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</si>
  <si>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</si>
  <si>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</si>
  <si>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</si>
  <si>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</si>
  <si>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</si>
  <si>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</si>
  <si>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</si>
  <si>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</si>
  <si>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</si>
  <si>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</si>
  <si>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</si>
  <si>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</si>
  <si>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</si>
  <si>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</si>
  <si>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</si>
  <si>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</si>
  <si>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</si>
  <si>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</si>
  <si>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</si>
  <si>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</si>
  <si>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</si>
  <si>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</si>
  <si>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</si>
  <si>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</si>
  <si>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</si>
  <si>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</si>
  <si>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</si>
  <si>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</si>
  <si>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</si>
  <si>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</si>
  <si>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</si>
  <si>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</si>
  <si>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</si>
  <si>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</si>
  <si>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</si>
  <si>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</si>
  <si>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</si>
  <si>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</si>
  <si>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</si>
  <si>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</si>
  <si>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</si>
  <si>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</si>
  <si>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</si>
  <si>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</si>
  <si>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</si>
  <si>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</si>
  <si>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</si>
  <si>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</si>
  <si>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</si>
  <si>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</si>
  <si>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</si>
  <si>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</si>
  <si>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</si>
  <si>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</si>
  <si>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</si>
  <si>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</si>
  <si>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</si>
  <si>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</si>
  <si>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</si>
  <si>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</si>
  <si>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</si>
  <si>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</si>
  <si>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</si>
  <si>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</si>
  <si>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</si>
  <si>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</si>
  <si>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</si>
  <si>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</si>
  <si>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</si>
  <si>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</si>
  <si>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</si>
  <si>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</si>
  <si>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</si>
  <si>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</si>
  <si>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</si>
  <si>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</si>
  <si>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</si>
  <si>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</si>
  <si>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</si>
  <si>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</si>
  <si>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</si>
  <si>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</si>
  <si>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</si>
  <si>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</si>
  <si>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</si>
  <si>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</si>
  <si>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</si>
  <si>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</si>
  <si>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</si>
  <si>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</si>
  <si>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</si>
  <si>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</si>
  <si>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</si>
  <si>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</si>
  <si>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</si>
  <si>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</si>
  <si>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</si>
  <si>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</si>
  <si>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</si>
  <si>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</si>
  <si>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</si>
  <si>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</si>
  <si>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</si>
  <si>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</si>
  <si>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</si>
  <si>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</si>
  <si>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</si>
  <si>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</si>
  <si>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</si>
  <si>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</si>
  <si>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</si>
  <si>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</si>
  <si>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</si>
  <si>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</si>
  <si>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</si>
  <si>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</si>
  <si>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</si>
  <si>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</si>
  <si>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</si>
  <si>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</si>
  <si>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</si>
  <si>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</si>
  <si>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</si>
  <si>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</si>
  <si>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</si>
  <si>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</si>
  <si>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</si>
  <si>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</si>
  <si>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</si>
  <si>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</si>
  <si>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</si>
  <si>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</si>
  <si>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</si>
  <si>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</si>
  <si>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</si>
  <si>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</si>
  <si>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</si>
  <si>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</si>
  <si>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</si>
  <si>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</si>
  <si>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</si>
  <si>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</si>
  <si>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</si>
  <si>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</si>
  <si>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</si>
  <si>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</si>
  <si>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</si>
  <si>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</si>
  <si>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</si>
  <si>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</si>
  <si>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</si>
  <si>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</si>
  <si>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</si>
  <si>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</si>
  <si>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</si>
  <si>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</si>
  <si>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</si>
  <si>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</si>
  <si>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</si>
  <si>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</si>
  <si>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</si>
  <si>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</si>
  <si>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</si>
  <si>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</si>
  <si>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</si>
  <si>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</si>
  <si>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</si>
  <si>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</si>
  <si>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</si>
  <si>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</si>
  <si>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</si>
  <si>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</si>
  <si>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</si>
  <si>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</si>
  <si>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</si>
  <si>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</si>
  <si>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</si>
  <si>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</si>
  <si>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</si>
  <si>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</si>
  <si>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</si>
  <si>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</si>
  <si>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</si>
  <si>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</si>
  <si>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</si>
  <si>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</si>
  <si>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</si>
  <si>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</si>
  <si>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</si>
  <si>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</si>
  <si>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</si>
  <si>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</si>
  <si>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</si>
  <si>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</si>
  <si>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</si>
  <si>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</si>
  <si>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</si>
  <si>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</si>
  <si>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</si>
  <si>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</si>
  <si>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</si>
  <si>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</si>
  <si>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</si>
  <si>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</si>
  <si>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</si>
  <si>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</si>
  <si>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</si>
  <si>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</si>
  <si>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</si>
  <si>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</si>
  <si>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</si>
  <si>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</si>
  <si>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</si>
  <si>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</si>
  <si>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</si>
  <si>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</si>
  <si>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</si>
  <si>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</si>
  <si>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</si>
  <si>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</si>
  <si>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</si>
  <si>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</si>
  <si>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</si>
  <si>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</si>
  <si>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</si>
  <si>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</si>
  <si>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</si>
  <si>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</si>
  <si>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</si>
  <si>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</si>
  <si>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</si>
  <si>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</si>
  <si>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</si>
  <si>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</si>
  <si>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</si>
  <si>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</si>
  <si>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</si>
  <si>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</si>
  <si>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</si>
  <si>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</si>
  <si>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</si>
  <si>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</si>
  <si>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</si>
  <si>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</si>
  <si>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</si>
  <si>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</si>
  <si>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</si>
  <si>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</si>
  <si>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</si>
  <si>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</si>
  <si>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</si>
  <si>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</si>
  <si>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</si>
  <si>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</si>
  <si>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</si>
  <si>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</si>
  <si>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</si>
  <si>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</si>
  <si>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</si>
  <si>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</si>
  <si>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</si>
  <si>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</si>
  <si>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</si>
  <si>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</si>
  <si>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</si>
  <si>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</si>
  <si>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</si>
  <si>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</si>
  <si>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</si>
  <si>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</si>
  <si>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</si>
  <si>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</si>
  <si>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</si>
  <si>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</si>
  <si>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</si>
  <si>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</si>
  <si>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</si>
  <si>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</si>
  <si>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</si>
  <si>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</si>
  <si>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</si>
  <si>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</si>
  <si>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</si>
  <si>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</si>
  <si>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</si>
  <si>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</si>
  <si>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</si>
  <si>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</si>
  <si>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</si>
  <si>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</si>
  <si>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</si>
  <si>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</si>
  <si>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</si>
  <si>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</si>
  <si>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</si>
  <si>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</si>
  <si>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</si>
  <si>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</si>
  <si>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</si>
  <si>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</si>
  <si>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</si>
  <si>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</si>
  <si>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</si>
  <si>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</si>
  <si>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</si>
  <si>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</si>
  <si>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</si>
  <si>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</si>
  <si>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</si>
  <si>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</si>
  <si>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</si>
  <si>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</si>
  <si>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</si>
  <si>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</si>
  <si>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</si>
  <si>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</si>
  <si>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</si>
  <si>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</si>
  <si>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</si>
  <si>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</si>
  <si>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</si>
  <si>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</si>
  <si>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</si>
  <si>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</si>
  <si>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</si>
  <si>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</si>
  <si>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</si>
  <si>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</si>
  <si>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</si>
  <si>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</si>
  <si>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</si>
  <si>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</si>
  <si>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</si>
  <si>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</si>
  <si>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</si>
  <si>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</si>
  <si>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</si>
  <si>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</si>
  <si>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</si>
  <si>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</si>
  <si>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</si>
  <si>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</si>
  <si>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</si>
  <si>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</si>
  <si>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</si>
  <si>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</si>
  <si>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</si>
  <si>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</si>
  <si>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</si>
  <si>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</si>
  <si>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</si>
  <si>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</si>
  <si>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</si>
  <si>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</si>
  <si>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</si>
  <si>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</si>
  <si>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</si>
  <si>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</si>
  <si>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</si>
  <si>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</si>
  <si>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</si>
  <si>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</si>
  <si>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</si>
  <si>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</si>
  <si>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</si>
  <si>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</si>
  <si>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</si>
  <si>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</si>
  <si>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</si>
  <si>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</si>
  <si>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</si>
  <si>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</si>
  <si>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</si>
  <si>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</si>
  <si>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</si>
  <si>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</si>
  <si>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</si>
  <si>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</si>
  <si>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</si>
  <si>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</si>
  <si>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</si>
  <si>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</si>
  <si>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</si>
  <si>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</si>
  <si>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</si>
  <si>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</si>
  <si>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</si>
  <si>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</si>
  <si>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</si>
  <si>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</si>
  <si>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</si>
  <si>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</si>
  <si>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</si>
  <si>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</si>
  <si>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</si>
  <si>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</si>
  <si>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</si>
  <si>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</si>
  <si>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</si>
  <si>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</si>
  <si>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</si>
  <si>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</si>
  <si>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</si>
  <si>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</si>
  <si>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</si>
  <si>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</si>
  <si>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</si>
  <si>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</si>
  <si>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</si>
  <si>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</si>
  <si>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</si>
  <si>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</si>
  <si>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</si>
  <si>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</si>
  <si>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</si>
  <si>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</si>
  <si>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</si>
  <si>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</si>
  <si>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</si>
  <si>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</si>
  <si>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</si>
  <si>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</si>
  <si>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</si>
  <si>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</si>
  <si>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</si>
  <si>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</si>
  <si>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</si>
  <si>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</si>
  <si>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</si>
  <si>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</si>
  <si>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</si>
  <si>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</si>
  <si>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</si>
  <si>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</si>
  <si>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</si>
  <si>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</si>
  <si>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</si>
  <si>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</si>
  <si>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</si>
  <si>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</si>
  <si>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</si>
  <si>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</si>
  <si>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</si>
  <si>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</si>
  <si>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</si>
  <si>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</si>
  <si>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</si>
  <si>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</si>
  <si>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</si>
  <si>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</si>
  <si>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</si>
  <si>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</si>
  <si>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</si>
  <si>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</si>
  <si>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</si>
  <si>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</si>
  <si>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</si>
  <si>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</si>
  <si>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</si>
  <si>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</si>
  <si>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</si>
  <si>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</si>
  <si>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</si>
  <si>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</si>
  <si>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</si>
  <si>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</si>
  <si>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</si>
  <si>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</si>
  <si>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</si>
  <si>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</si>
  <si>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</si>
  <si>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</si>
  <si>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</si>
  <si>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</si>
  <si>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</si>
  <si>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</si>
  <si>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</si>
  <si>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</si>
  <si>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</si>
  <si>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</si>
  <si>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</si>
  <si>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</si>
  <si>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</si>
  <si>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</si>
  <si>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</si>
  <si>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</si>
  <si>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</si>
  <si>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</si>
  <si>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</si>
  <si>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</si>
  <si>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</si>
  <si>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</si>
  <si>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</si>
  <si>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</si>
  <si>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</si>
  <si>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</si>
  <si>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</si>
  <si>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</si>
  <si>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</si>
  <si>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</si>
  <si>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</si>
  <si>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</si>
  <si>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</si>
  <si>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</si>
  <si>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</si>
  <si>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</si>
  <si>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</si>
  <si>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</si>
  <si>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</si>
  <si>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</si>
  <si>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</si>
  <si>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</si>
  <si>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</si>
  <si>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</si>
  <si>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</si>
  <si>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</si>
  <si>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</si>
  <si>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</si>
  <si>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</si>
  <si>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</si>
  <si>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</si>
  <si>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</si>
  <si>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</si>
  <si>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</si>
  <si>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</si>
  <si>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</si>
  <si>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</si>
  <si>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</si>
  <si>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</si>
  <si>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</si>
  <si>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</si>
  <si>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</si>
  <si>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</si>
  <si>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</si>
  <si>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</si>
  <si>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</si>
  <si>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</si>
  <si>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</si>
  <si>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</si>
  <si>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</si>
  <si>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</si>
  <si>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</si>
  <si>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</si>
  <si>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</si>
  <si>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</si>
  <si>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</si>
  <si>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</si>
  <si>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</si>
  <si>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</si>
  <si>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</si>
  <si>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</si>
  <si>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</si>
  <si>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</si>
  <si>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</si>
  <si>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</si>
  <si>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</si>
  <si>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</si>
  <si>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</si>
  <si>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</si>
  <si>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</si>
  <si>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</si>
  <si>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</si>
  <si>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</si>
  <si>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</si>
  <si>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</si>
  <si>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</si>
  <si>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</si>
  <si>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</si>
  <si>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</si>
  <si>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</si>
  <si>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</si>
  <si>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</si>
  <si>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</si>
  <si>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</si>
  <si>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</si>
  <si>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</si>
  <si>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</si>
  <si>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</si>
  <si>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</si>
  <si>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</si>
  <si>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</si>
  <si>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</si>
  <si>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</si>
  <si>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</si>
  <si>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</si>
  <si>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</si>
  <si>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</si>
  <si>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</si>
  <si>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</si>
  <si>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</si>
  <si>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</si>
  <si>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</si>
  <si>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</si>
  <si>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</si>
  <si>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</si>
  <si>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</si>
  <si>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</si>
  <si>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</si>
  <si>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</si>
  <si>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</si>
  <si>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</si>
  <si>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</si>
  <si>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</si>
  <si>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</si>
  <si>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</si>
  <si>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</si>
  <si>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</si>
  <si>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</si>
  <si>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</si>
  <si>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</si>
  <si>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</si>
  <si>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</si>
  <si>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</si>
  <si>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</si>
  <si>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</si>
  <si>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</si>
  <si>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</si>
  <si>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</si>
  <si>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</si>
  <si>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</si>
  <si>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</si>
  <si>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</si>
  <si>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</si>
  <si>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</si>
  <si>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</si>
  <si>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</si>
  <si>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</si>
  <si>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</si>
  <si>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</si>
  <si>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</si>
  <si>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</si>
  <si>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</si>
  <si>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</si>
  <si>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</si>
  <si>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</si>
  <si>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</si>
  <si>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</si>
  <si>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</si>
  <si>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</si>
  <si>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</si>
  <si>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</si>
  <si>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</si>
  <si>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</si>
  <si>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</si>
  <si>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</si>
  <si>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</si>
  <si>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</si>
  <si>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</si>
  <si>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</si>
  <si>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</si>
  <si>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</si>
  <si>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</si>
  <si>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</si>
  <si>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</si>
  <si>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</si>
  <si>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</si>
  <si>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</si>
  <si>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</si>
  <si>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</si>
  <si>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</si>
  <si>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</si>
  <si>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</si>
  <si>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</si>
  <si>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</si>
  <si>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</si>
  <si>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</si>
  <si>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</si>
  <si>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</si>
  <si>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</si>
  <si>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</si>
  <si>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</si>
  <si>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</si>
  <si>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</si>
  <si>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</si>
  <si>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</si>
  <si>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</si>
  <si>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</si>
  <si>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</si>
  <si>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</si>
  <si>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</si>
  <si>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</si>
  <si>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</si>
  <si>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</si>
  <si>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</si>
  <si>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</si>
  <si>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</si>
  <si>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</si>
  <si>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</si>
  <si>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</si>
  <si>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</si>
  <si>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</si>
  <si>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</si>
  <si>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</si>
  <si>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</si>
  <si>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</si>
  <si>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</si>
  <si>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</si>
  <si>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</si>
  <si>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</si>
  <si>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</si>
  <si>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</si>
  <si>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</si>
  <si>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</si>
  <si>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</si>
  <si>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</si>
  <si>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</si>
  <si>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</si>
  <si>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</si>
  <si>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</si>
  <si>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</si>
  <si>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</si>
  <si>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</si>
  <si>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</si>
  <si>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</si>
  <si>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</si>
  <si>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</si>
  <si>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</si>
  <si>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</si>
  <si>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</si>
  <si>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</si>
  <si>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</si>
  <si>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</si>
  <si>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</si>
  <si>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</si>
  <si>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</si>
  <si>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</si>
  <si>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</si>
  <si>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</si>
  <si>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</si>
  <si>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</si>
  <si>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</si>
  <si>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</si>
  <si>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</si>
  <si>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</si>
  <si>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</si>
  <si>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</si>
  <si>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</si>
  <si>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</si>
  <si>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</si>
  <si>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</si>
  <si>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</si>
  <si>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</si>
  <si>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</si>
  <si>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</si>
  <si>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</si>
  <si>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</si>
  <si>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</si>
  <si>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</si>
  <si>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</si>
  <si>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</si>
  <si>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</si>
  <si>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</si>
  <si>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</si>
  <si>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</si>
  <si>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</si>
  <si>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</si>
  <si>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</si>
  <si>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</si>
  <si>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</si>
  <si>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</si>
  <si>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</si>
  <si>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</si>
  <si>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</si>
  <si>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</si>
  <si>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</si>
  <si>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</si>
  <si>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</si>
  <si>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</si>
  <si>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</si>
  <si>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</si>
  <si>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</si>
  <si>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</si>
  <si>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</si>
  <si>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</si>
  <si>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</si>
  <si>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</si>
  <si>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</si>
  <si>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</si>
  <si>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</si>
  <si>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</si>
  <si>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</si>
  <si>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</si>
  <si>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</si>
  <si>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</si>
  <si>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</si>
  <si>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</si>
  <si>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</si>
  <si>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</si>
  <si>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</si>
  <si>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</si>
  <si>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</si>
  <si>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</si>
  <si>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</si>
  <si>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</si>
  <si>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</si>
  <si>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</si>
  <si>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</si>
  <si>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</si>
  <si>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</si>
  <si>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</si>
  <si>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</si>
  <si>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</si>
  <si>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</si>
  <si>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</si>
  <si>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</si>
  <si>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</si>
  <si>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</si>
  <si>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</si>
  <si>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</si>
  <si>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</si>
  <si>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</si>
  <si>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</si>
  <si>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</si>
  <si>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</si>
  <si>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</si>
  <si>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</si>
  <si>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</si>
  <si>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</si>
  <si>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</si>
  <si>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</si>
  <si>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</si>
  <si>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</si>
  <si>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</si>
  <si>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</si>
  <si>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</si>
  <si>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</si>
  <si>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</si>
  <si>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</si>
  <si>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</si>
  <si>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</si>
  <si>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</si>
  <si>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</si>
  <si>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</si>
  <si>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</si>
  <si>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</si>
  <si>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</si>
  <si>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</si>
  <si>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</si>
  <si>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</si>
  <si>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</si>
  <si>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</si>
  <si>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</si>
  <si>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</si>
  <si>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</si>
  <si>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</si>
  <si>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</si>
  <si>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</si>
  <si>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</si>
  <si>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</si>
  <si>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</si>
  <si>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</si>
  <si>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</si>
  <si>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</si>
  <si>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</si>
  <si>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</si>
  <si>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</si>
  <si>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</si>
  <si>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</si>
  <si>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</si>
  <si>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</si>
  <si>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</si>
  <si>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</si>
  <si>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</si>
  <si>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</si>
  <si>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</si>
  <si>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</si>
  <si>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</si>
  <si>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</si>
  <si>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</si>
  <si>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</si>
  <si>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</si>
  <si>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</si>
  <si>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</si>
  <si>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</si>
  <si>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</si>
  <si>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</si>
  <si>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</si>
  <si>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</si>
  <si>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</si>
  <si>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</si>
  <si>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</si>
  <si>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</si>
  <si>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</si>
  <si>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</si>
  <si>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</si>
  <si>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</si>
  <si>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</si>
  <si>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</si>
  <si>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</si>
  <si>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</si>
  <si>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</si>
  <si>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</si>
  <si>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</si>
  <si>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</si>
  <si>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</si>
  <si>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</si>
  <si>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</si>
  <si>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</si>
  <si>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</si>
  <si>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</si>
  <si>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</si>
  <si>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</si>
  <si>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</si>
  <si>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</si>
  <si>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</si>
  <si>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</si>
  <si>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</si>
  <si>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</si>
  <si>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</si>
  <si>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</si>
  <si>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</si>
  <si>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</si>
  <si>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</si>
  <si>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</si>
  <si>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</si>
  <si>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</si>
  <si>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</si>
  <si>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</si>
  <si>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</si>
  <si>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</si>
  <si>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</si>
  <si>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</si>
  <si>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</si>
  <si>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</si>
  <si>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</si>
  <si>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</si>
  <si>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</si>
  <si>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</si>
  <si>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</si>
  <si>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</si>
  <si>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</si>
  <si>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</si>
  <si>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</si>
  <si>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</si>
  <si>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</si>
  <si>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</si>
  <si>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</si>
  <si>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</si>
  <si>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</si>
  <si>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</si>
  <si>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</si>
  <si>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</si>
  <si>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</si>
  <si>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</si>
  <si>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</si>
  <si>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</si>
  <si>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</si>
  <si>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</si>
  <si>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</si>
  <si>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</si>
  <si>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</si>
  <si>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</si>
  <si>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</si>
  <si>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</si>
  <si>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</si>
  <si>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</si>
  <si>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</si>
  <si>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</si>
  <si>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</si>
  <si>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</si>
  <si>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</si>
  <si>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</si>
  <si>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</si>
  <si>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</si>
  <si>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</si>
  <si>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</si>
  <si>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</si>
  <si>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</si>
  <si>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</si>
  <si>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</si>
  <si>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</si>
  <si>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</si>
  <si>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</si>
  <si>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</si>
  <si>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</si>
  <si>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</si>
  <si>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</si>
  <si>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</si>
  <si>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</si>
  <si>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</si>
  <si>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</si>
  <si>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</si>
  <si>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</si>
  <si>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</si>
  <si>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</si>
  <si>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</si>
  <si>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</si>
  <si>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</si>
  <si>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</si>
  <si>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</si>
  <si>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</si>
  <si>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</si>
  <si>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</si>
  <si>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</si>
  <si>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</si>
  <si>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</si>
  <si>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</si>
  <si>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</si>
  <si>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</si>
  <si>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</si>
  <si>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</si>
  <si>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</si>
  <si>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</si>
  <si>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</si>
  <si>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</si>
  <si>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</si>
  <si>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</si>
  <si>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</si>
  <si>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</si>
  <si>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</si>
  <si>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</si>
  <si>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</si>
  <si>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</si>
  <si>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</si>
  <si>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</si>
  <si>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</si>
  <si>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</si>
  <si>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</si>
  <si>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</si>
  <si>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</si>
  <si>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</si>
  <si>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</si>
  <si>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</si>
  <si>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</si>
  <si>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</si>
  <si>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</si>
  <si>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</si>
  <si>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</si>
  <si>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</si>
  <si>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</si>
  <si>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</si>
  <si>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</si>
  <si>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</si>
  <si>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</si>
  <si>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</si>
  <si>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</si>
  <si>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</si>
  <si>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</si>
  <si>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</si>
  <si>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</si>
  <si>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</si>
  <si>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</si>
  <si>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</si>
  <si>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</si>
  <si>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</si>
  <si>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</si>
  <si>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</si>
  <si>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</si>
  <si>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</si>
  <si>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</si>
  <si>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</si>
  <si>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</si>
  <si>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</si>
  <si>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</si>
  <si>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</si>
  <si>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</si>
  <si>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</si>
  <si>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</si>
  <si>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</si>
  <si>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</si>
  <si>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</si>
  <si>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</si>
  <si>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</si>
  <si>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</si>
  <si>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</si>
  <si>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</si>
  <si>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</si>
  <si>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</si>
  <si>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</si>
  <si>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</si>
  <si>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</si>
  <si>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</si>
  <si>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</si>
  <si>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</si>
  <si>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</si>
  <si>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</si>
  <si>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</si>
  <si>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</si>
  <si>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</si>
  <si>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</si>
  <si>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</si>
  <si>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</si>
  <si>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</si>
  <si>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</si>
  <si>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</si>
  <si>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</si>
  <si>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</si>
  <si>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</si>
  <si>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</si>
  <si>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</si>
  <si>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</si>
  <si>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</si>
  <si>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</si>
  <si>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</si>
  <si>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</si>
  <si>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</si>
  <si>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</si>
  <si>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</si>
  <si>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</si>
  <si>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</si>
  <si>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</si>
  <si>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</si>
  <si>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</si>
  <si>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</si>
  <si>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</si>
  <si>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</si>
  <si>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</si>
  <si>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</si>
  <si>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</si>
  <si>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</si>
  <si>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</si>
  <si>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</si>
  <si>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</si>
  <si>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</si>
  <si>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</si>
  <si>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</si>
  <si>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</si>
  <si>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</si>
  <si>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</si>
  <si>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</si>
  <si>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</si>
  <si>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</si>
  <si>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</si>
  <si>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</si>
  <si>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</si>
  <si>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</si>
  <si>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</si>
  <si>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</si>
  <si>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</si>
  <si>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</si>
  <si>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</si>
  <si>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</si>
  <si>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</si>
  <si>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</si>
  <si>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</si>
  <si>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</si>
  <si>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</si>
  <si>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</si>
  <si>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</si>
  <si>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</si>
  <si>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</si>
  <si>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</si>
  <si>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</si>
  <si>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</si>
  <si>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</si>
  <si>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</si>
  <si>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</si>
  <si>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</si>
  <si>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</si>
  <si>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</si>
  <si>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</si>
  <si>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</si>
  <si>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</si>
  <si>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</si>
  <si>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</si>
  <si>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</si>
  <si>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</si>
  <si>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</si>
  <si>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</si>
  <si>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</si>
  <si>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</si>
  <si>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</si>
  <si>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</si>
  <si>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</si>
  <si>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</si>
  <si>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</si>
  <si>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</si>
  <si>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</si>
  <si>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</si>
  <si>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</si>
  <si>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</si>
  <si>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</si>
  <si>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</si>
  <si>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</si>
  <si>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</si>
  <si>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</si>
  <si>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</si>
  <si>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</si>
  <si>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</si>
  <si>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</si>
  <si>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</si>
  <si>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</si>
  <si>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</si>
  <si>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</si>
  <si>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</si>
  <si>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</si>
  <si>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</si>
  <si>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</si>
  <si>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</si>
  <si>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</si>
  <si>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</si>
  <si>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</si>
  <si>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</si>
  <si>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</si>
  <si>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</si>
  <si>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</si>
  <si>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</si>
  <si>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</si>
  <si>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</si>
  <si>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</si>
  <si>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</si>
  <si>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</si>
  <si>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</si>
  <si>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</si>
  <si>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</si>
  <si>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</si>
  <si>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</si>
  <si>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</si>
  <si>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</si>
  <si>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</si>
  <si>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</si>
  <si>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</si>
  <si>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</si>
  <si>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</si>
  <si>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</si>
  <si>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</si>
  <si>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</si>
  <si>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</si>
  <si>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</si>
  <si>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</si>
  <si>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</si>
  <si>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</si>
  <si>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</si>
  <si>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</si>
  <si>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</si>
  <si>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</si>
  <si>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</si>
  <si>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</si>
  <si>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</si>
  <si>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</si>
  <si>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</si>
  <si>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</si>
  <si>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</si>
  <si>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</si>
  <si>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</si>
  <si>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</si>
  <si>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</si>
  <si>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</si>
  <si>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</si>
  <si>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</si>
  <si>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</si>
  <si>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</si>
  <si>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</si>
  <si>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</si>
  <si>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</si>
  <si>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</si>
  <si>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</si>
  <si>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</si>
  <si>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</si>
  <si>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</si>
  <si>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</si>
  <si>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</si>
  <si>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</si>
  <si>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</si>
  <si>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</si>
  <si>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</si>
  <si>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</si>
  <si>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</si>
  <si>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</si>
  <si>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</si>
  <si>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</si>
  <si>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</si>
  <si>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</si>
  <si>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</si>
  <si>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</si>
  <si>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</si>
  <si>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</si>
  <si>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</si>
  <si>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</si>
  <si>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</si>
  <si>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</si>
  <si>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</si>
  <si>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</si>
  <si>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</si>
  <si>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</si>
  <si>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</si>
  <si>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</si>
  <si>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</si>
  <si>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</si>
  <si>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</si>
  <si>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</si>
  <si>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</si>
  <si>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</si>
  <si>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</si>
  <si>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</si>
  <si>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</si>
  <si>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</si>
  <si>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</si>
  <si>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</si>
  <si>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</si>
  <si>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</si>
  <si>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</si>
  <si>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</si>
  <si>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</si>
  <si>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</si>
  <si>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</si>
  <si>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</si>
  <si>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</si>
  <si>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</si>
  <si>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</si>
  <si>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</si>
  <si>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</si>
  <si>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</si>
  <si>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</si>
  <si>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</si>
  <si>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</si>
  <si>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</si>
  <si>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</si>
  <si>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</si>
  <si>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</si>
  <si>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</si>
  <si>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</si>
  <si>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</si>
  <si>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</si>
  <si>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</si>
  <si>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</si>
  <si>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</si>
  <si>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</si>
  <si>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</si>
  <si>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</si>
  <si>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</si>
  <si>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</si>
  <si>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</si>
  <si>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</si>
  <si>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</si>
  <si>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</si>
  <si>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</si>
  <si>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</si>
  <si>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</si>
  <si>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</si>
  <si>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</si>
  <si>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</si>
  <si>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</si>
  <si>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</si>
  <si>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</si>
  <si>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</si>
  <si>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</si>
  <si>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</si>
  <si>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</si>
  <si>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</si>
  <si>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</si>
  <si>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</si>
  <si>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</si>
  <si>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</si>
  <si>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</si>
  <si>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</si>
  <si>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</si>
  <si>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</si>
  <si>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</si>
  <si>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</si>
  <si>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</si>
  <si>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</si>
  <si>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</si>
  <si>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</si>
  <si>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</si>
  <si>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</si>
  <si>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</si>
  <si>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</si>
  <si>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</si>
  <si>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</si>
  <si>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</si>
  <si>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</si>
  <si>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</si>
  <si>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</si>
  <si>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</si>
  <si>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</si>
  <si>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</si>
  <si>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</si>
  <si>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</si>
  <si>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</si>
  <si>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</si>
  <si>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</si>
  <si>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</si>
  <si>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</si>
  <si>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</si>
  <si>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</si>
  <si>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</si>
  <si>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</si>
  <si>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</si>
  <si>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</si>
  <si>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</si>
  <si>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</si>
  <si>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</si>
  <si>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</si>
  <si>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</si>
  <si>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</si>
  <si>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</si>
  <si>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</si>
  <si>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</si>
  <si>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</si>
  <si>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</si>
  <si>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</si>
  <si>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</si>
  <si>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</si>
  <si>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</si>
  <si>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</si>
  <si>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</si>
  <si>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</si>
  <si>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</si>
  <si>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</si>
  <si>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</si>
  <si>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</si>
  <si>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</si>
  <si>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</si>
  <si>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</si>
  <si>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</si>
  <si>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</si>
  <si>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</si>
  <si>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</si>
  <si>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</si>
  <si>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</si>
  <si>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</si>
  <si>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</si>
  <si>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</si>
  <si>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</si>
  <si>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</si>
  <si>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</si>
  <si>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</si>
  <si>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</si>
  <si>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</si>
  <si>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</si>
  <si>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</si>
  <si>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</si>
  <si>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</si>
  <si>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</si>
  <si>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</si>
  <si>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</si>
  <si>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</si>
  <si>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</si>
  <si>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</si>
  <si>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</si>
  <si>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</si>
  <si>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</si>
  <si>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</si>
  <si>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</si>
  <si>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</si>
  <si>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</si>
  <si>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</si>
  <si>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</si>
  <si>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</si>
  <si>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</si>
  <si>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</si>
  <si>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</si>
  <si>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</si>
  <si>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</si>
  <si>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</si>
  <si>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</si>
  <si>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</si>
  <si>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</si>
  <si>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</si>
  <si>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</si>
  <si>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</si>
  <si>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</si>
  <si>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</si>
  <si>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</si>
  <si>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</si>
  <si>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</si>
  <si>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</si>
  <si>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</si>
  <si>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</si>
  <si>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</si>
  <si>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</si>
  <si>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</si>
  <si>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</si>
  <si>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</si>
  <si>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</si>
  <si>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</si>
  <si>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</si>
  <si>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</si>
  <si>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</si>
  <si>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</si>
  <si>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</si>
  <si>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</si>
  <si>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</si>
  <si>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</si>
  <si>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</si>
  <si>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</si>
  <si>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</si>
  <si>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</si>
  <si>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</si>
  <si>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</si>
  <si>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</si>
  <si>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</si>
  <si>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</si>
  <si>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</si>
  <si>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</si>
  <si>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</si>
  <si>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</si>
  <si>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</si>
  <si>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</si>
  <si>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</si>
  <si>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</si>
  <si>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</si>
  <si>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</si>
  <si>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</si>
  <si>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</si>
  <si>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</si>
  <si>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</si>
  <si>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</si>
  <si>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</si>
  <si>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</si>
  <si>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</si>
  <si>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</si>
  <si>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</si>
  <si>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</si>
  <si>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</si>
  <si>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</si>
  <si>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</si>
  <si>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</si>
  <si>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</si>
  <si>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</si>
  <si>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</si>
  <si>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</si>
  <si>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</si>
  <si>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</si>
  <si>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</si>
  <si>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</si>
  <si>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</si>
  <si>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</si>
  <si>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</si>
  <si>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</si>
  <si>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</si>
  <si>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</si>
  <si>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</si>
  <si>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</si>
  <si>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</si>
  <si>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</si>
  <si>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</si>
  <si>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</si>
  <si>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</si>
  <si>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</si>
  <si>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</si>
  <si>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</si>
  <si>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</si>
  <si>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</si>
  <si>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</si>
  <si>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</si>
  <si>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</si>
  <si>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</si>
  <si>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</si>
  <si>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</si>
  <si>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</si>
  <si>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</si>
  <si>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</si>
  <si>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</si>
  <si>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</si>
  <si>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</si>
  <si>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</si>
  <si>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</si>
  <si>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</si>
  <si>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</si>
  <si>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</si>
  <si>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</si>
  <si>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</si>
  <si>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</si>
  <si>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</si>
  <si>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</si>
  <si>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</si>
  <si>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</si>
  <si>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</si>
  <si>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</si>
  <si>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</si>
  <si>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</si>
  <si>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</si>
  <si>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</si>
  <si>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</si>
  <si>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</si>
  <si>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</si>
  <si>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</si>
  <si>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</si>
  <si>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</si>
  <si>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</si>
  <si>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</si>
  <si>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</si>
  <si>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</si>
  <si>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</si>
  <si>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</si>
  <si>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</si>
  <si>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</si>
  <si>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</si>
  <si>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</si>
  <si>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</si>
  <si>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</si>
  <si>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</si>
  <si>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</si>
  <si>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</si>
  <si>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</si>
  <si>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</si>
  <si>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</si>
  <si>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</si>
  <si>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</si>
  <si>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</si>
  <si>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</si>
  <si>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</si>
  <si>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</si>
  <si>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</si>
  <si>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</si>
  <si>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</si>
  <si>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</si>
  <si>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</si>
  <si>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</si>
  <si>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</si>
  <si>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</si>
  <si>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</si>
  <si>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</si>
  <si>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</si>
  <si>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</si>
  <si>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</si>
  <si>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</si>
  <si>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</si>
  <si>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</si>
  <si>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</si>
  <si>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</si>
  <si>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</si>
  <si>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</si>
  <si>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</si>
  <si>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</si>
  <si>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</si>
  <si>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</si>
  <si>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</si>
  <si>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</si>
  <si>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</si>
  <si>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</si>
  <si>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</si>
  <si>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</si>
  <si>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</si>
  <si>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</si>
  <si>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</si>
  <si>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</si>
  <si>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</si>
  <si>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</si>
  <si>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</si>
  <si>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</si>
  <si>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</si>
  <si>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</si>
  <si>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</si>
  <si>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</si>
  <si>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</si>
  <si>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</si>
  <si>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</si>
  <si>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</si>
  <si>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</si>
  <si>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</si>
  <si>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</si>
  <si>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</si>
  <si>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</si>
  <si>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</si>
  <si>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</si>
  <si>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</si>
  <si>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</si>
  <si>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</si>
  <si>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</si>
  <si>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</si>
  <si>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</si>
  <si>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</si>
  <si>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</si>
  <si>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</si>
  <si>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</si>
  <si>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</si>
  <si>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</si>
  <si>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</si>
  <si>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</si>
  <si>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</si>
  <si>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</si>
  <si>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</si>
  <si>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</si>
  <si>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</si>
  <si>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</si>
  <si>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</si>
  <si>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</si>
  <si>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</si>
  <si>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</si>
  <si>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</si>
  <si>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</si>
  <si>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</si>
  <si>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</si>
  <si>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</si>
  <si>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</si>
  <si>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</si>
  <si>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</si>
  <si>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</si>
  <si>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</si>
  <si>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</si>
  <si>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</si>
  <si>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</si>
  <si>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</si>
  <si>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</si>
  <si>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</si>
  <si>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</si>
  <si>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</si>
  <si>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</si>
  <si>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</si>
  <si>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</si>
  <si>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</si>
  <si>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</si>
  <si>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</si>
  <si>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</si>
  <si>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</si>
  <si>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</si>
  <si>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</si>
  <si>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</si>
  <si>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</si>
  <si>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</si>
  <si>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</si>
  <si>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</si>
  <si>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</si>
  <si>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</si>
  <si>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</si>
  <si>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</si>
  <si>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</si>
  <si>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</si>
  <si>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</si>
  <si>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</si>
  <si>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</si>
  <si>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</si>
  <si>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</si>
  <si>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</si>
  <si>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</si>
  <si>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</si>
  <si>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</si>
  <si>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</si>
  <si>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</si>
  <si>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</si>
  <si>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</si>
  <si>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</si>
  <si>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</si>
  <si>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</si>
  <si>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</si>
  <si>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</si>
  <si>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</si>
  <si>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</si>
  <si>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</si>
  <si>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</si>
  <si>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</si>
  <si>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</si>
  <si>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</si>
  <si>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</si>
  <si>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</si>
  <si>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</si>
  <si>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</si>
  <si>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</si>
  <si>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</si>
  <si>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</si>
  <si>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</si>
  <si>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</si>
  <si>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</si>
  <si>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</si>
  <si>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</si>
  <si>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</si>
  <si>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</si>
  <si>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</si>
  <si>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</si>
  <si>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</si>
  <si>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</si>
  <si>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</si>
  <si>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</si>
  <si>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</si>
  <si>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</si>
  <si>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</si>
  <si>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</si>
  <si>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</si>
  <si>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</si>
  <si>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</si>
  <si>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</si>
  <si>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</si>
  <si>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</si>
  <si>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</si>
  <si>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</si>
  <si>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</si>
  <si>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</si>
  <si>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</si>
  <si>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</si>
  <si>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</si>
  <si>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</si>
  <si>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</si>
  <si>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</si>
  <si>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</si>
  <si>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</si>
  <si>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</si>
  <si>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</si>
  <si>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</si>
  <si>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</si>
  <si>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</si>
  <si>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</si>
  <si>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</si>
  <si>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</si>
  <si>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</si>
  <si>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</si>
  <si>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</si>
  <si>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</si>
  <si>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</si>
  <si>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</si>
  <si>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</si>
  <si>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</si>
  <si>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</si>
  <si>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</si>
  <si>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</si>
  <si>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</si>
  <si>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</si>
  <si>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</si>
  <si>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</si>
  <si>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</si>
  <si>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</si>
  <si>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</si>
  <si>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</si>
  <si>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</si>
  <si>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</si>
  <si>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</si>
  <si>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</si>
  <si>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</si>
  <si>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</si>
  <si>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</si>
  <si>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</si>
  <si>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</si>
  <si>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</si>
  <si>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</si>
  <si>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</si>
  <si>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</si>
  <si>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</si>
  <si>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</si>
  <si>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</si>
  <si>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</si>
  <si>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</si>
  <si>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</si>
  <si>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</si>
  <si>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</si>
  <si>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</si>
  <si>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</si>
  <si>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</si>
  <si>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</si>
  <si>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</si>
  <si>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</si>
  <si>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</si>
  <si>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</si>
  <si>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</si>
  <si>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</si>
  <si>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</si>
  <si>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</si>
  <si>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</si>
  <si>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</si>
  <si>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</si>
  <si>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</si>
  <si>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</si>
  <si>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</si>
  <si>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</si>
  <si>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</si>
  <si>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</si>
  <si>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</si>
  <si>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</si>
  <si>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</si>
  <si>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</si>
  <si>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</si>
  <si>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</si>
  <si>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</si>
  <si>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</si>
  <si>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</si>
  <si>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</si>
  <si>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</si>
  <si>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</si>
  <si>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</si>
  <si>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</si>
  <si>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</si>
  <si>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</si>
  <si>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</si>
  <si>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</si>
  <si>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</si>
  <si>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</si>
  <si>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</si>
  <si>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</si>
  <si>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</si>
  <si>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</si>
  <si>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</si>
  <si>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</si>
  <si>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</si>
  <si>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</si>
  <si>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</si>
  <si>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</si>
  <si>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</si>
  <si>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</si>
  <si>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</si>
  <si>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</si>
  <si>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</si>
  <si>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</si>
  <si>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</si>
  <si>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</si>
  <si>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</si>
  <si>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</si>
  <si>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</si>
  <si>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</si>
  <si>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</si>
  <si>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</si>
  <si>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</si>
  <si>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</si>
  <si>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</si>
  <si>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</si>
  <si>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</si>
  <si>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</si>
  <si>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</si>
  <si>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</si>
  <si>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</si>
  <si>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</si>
  <si>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</si>
  <si>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</si>
  <si>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</si>
  <si>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</si>
  <si>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</si>
  <si>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</si>
  <si>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</si>
  <si>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</si>
  <si>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</si>
  <si>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</si>
  <si>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</si>
  <si>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</si>
  <si>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</si>
  <si>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</si>
  <si>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</si>
  <si>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</si>
  <si>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</si>
  <si>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</si>
  <si>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</si>
  <si>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</si>
  <si>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</si>
  <si>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</si>
  <si>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</si>
  <si>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</si>
  <si>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</si>
  <si>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</si>
  <si>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</si>
  <si>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</si>
  <si>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</si>
  <si>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</si>
  <si>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</si>
  <si>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</si>
  <si>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</si>
  <si>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</si>
  <si>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</si>
  <si>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</si>
  <si>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</si>
  <si>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</si>
  <si>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</si>
  <si>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</si>
  <si>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</si>
  <si>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</si>
  <si>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</si>
  <si>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</si>
  <si>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</si>
  <si>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</si>
  <si>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</si>
  <si>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</si>
  <si>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</si>
  <si>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</si>
  <si>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</si>
  <si>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</si>
  <si>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</si>
  <si>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</si>
  <si>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</si>
  <si>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</si>
  <si>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</si>
  <si>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</si>
  <si>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</si>
  <si>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</si>
  <si>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</si>
  <si>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</si>
  <si>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</si>
  <si>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</si>
  <si>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</si>
  <si>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</si>
  <si>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</si>
  <si>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</si>
  <si>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</si>
  <si>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</si>
  <si>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</si>
  <si>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</si>
  <si>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</si>
  <si>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</si>
  <si>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</si>
  <si>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</si>
  <si>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</si>
  <si>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</si>
  <si>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</si>
  <si>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</si>
  <si>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</si>
  <si>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</si>
  <si>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</si>
  <si>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</si>
  <si>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</si>
  <si>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</si>
  <si>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</si>
  <si>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</si>
  <si>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</si>
  <si>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</si>
  <si>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</si>
  <si>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</si>
  <si>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</si>
  <si>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</si>
  <si>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</si>
  <si>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</si>
  <si>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</si>
  <si>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</si>
  <si>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</si>
  <si>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</si>
  <si>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</si>
  <si>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</si>
  <si>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</si>
  <si>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</si>
  <si>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</si>
  <si>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</si>
  <si>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</si>
  <si>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</si>
  <si>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</si>
  <si>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</si>
  <si>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</si>
  <si>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</si>
  <si>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</si>
  <si>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</si>
  <si>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</si>
  <si>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</si>
  <si>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</si>
  <si>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</si>
  <si>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</si>
  <si>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</si>
  <si>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</si>
  <si>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</si>
  <si>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</si>
  <si>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</si>
  <si>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</si>
  <si>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</si>
  <si>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</si>
  <si>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</si>
  <si>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</si>
  <si>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</si>
  <si>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</si>
  <si>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</si>
  <si>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</si>
  <si>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</si>
  <si>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</si>
  <si>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</si>
  <si>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</si>
  <si>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</si>
  <si>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</si>
  <si>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</si>
  <si>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</si>
  <si>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</si>
  <si>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</si>
  <si>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</si>
  <si>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</si>
  <si>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</si>
  <si>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</si>
  <si>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</si>
  <si>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</si>
  <si>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</si>
  <si>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</si>
  <si>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</si>
  <si>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</si>
  <si>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</si>
  <si>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</si>
  <si>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</si>
  <si>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</si>
  <si>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</si>
  <si>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</si>
  <si>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</si>
  <si>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</si>
  <si>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</si>
  <si>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</si>
  <si>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</si>
  <si>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</si>
  <si>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</si>
  <si>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</si>
  <si>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</si>
  <si>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</si>
  <si>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</si>
  <si>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</si>
  <si>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</si>
  <si>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</si>
  <si>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</si>
  <si>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</si>
  <si>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</si>
  <si>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</si>
  <si>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</si>
  <si>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</si>
  <si>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</si>
  <si>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</si>
  <si>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</si>
  <si>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</si>
  <si>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</si>
  <si>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</si>
  <si>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</si>
  <si>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</si>
  <si>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</si>
  <si>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</si>
  <si>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</si>
  <si>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</si>
  <si>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</si>
  <si>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</si>
  <si>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</si>
  <si>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</si>
  <si>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</si>
  <si>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</si>
  <si>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</si>
  <si>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</si>
  <si>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</si>
  <si>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</si>
  <si>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</si>
  <si>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</si>
  <si>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</si>
  <si>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</si>
  <si>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</si>
  <si>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</si>
  <si>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</si>
  <si>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</si>
  <si>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</si>
  <si>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</si>
  <si>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</si>
  <si>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</si>
  <si>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</si>
  <si>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</si>
  <si>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</si>
  <si>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</si>
  <si>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</si>
  <si>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</si>
  <si>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</si>
  <si>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</si>
  <si>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</si>
  <si>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</si>
  <si>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</si>
  <si>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</si>
  <si>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</si>
  <si>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</si>
  <si>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</si>
  <si>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</si>
  <si>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</si>
  <si>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</si>
  <si>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</si>
  <si>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</si>
  <si>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</si>
  <si>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</si>
  <si>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</si>
  <si>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</si>
  <si>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</si>
  <si>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</si>
  <si>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</si>
  <si>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</si>
  <si>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</si>
  <si>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</si>
  <si>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</si>
  <si>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</si>
  <si>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</si>
  <si>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</si>
  <si>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</si>
  <si>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</si>
  <si>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</si>
  <si>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</si>
  <si>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</si>
  <si>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</si>
  <si>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</si>
  <si>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</si>
  <si>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</si>
  <si>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</si>
  <si>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</si>
  <si>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</si>
  <si>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</si>
  <si>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</si>
  <si>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</si>
  <si>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</si>
  <si>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</si>
  <si>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</si>
  <si>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</si>
  <si>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</si>
  <si>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</si>
  <si>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</si>
  <si>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</si>
  <si>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</si>
  <si>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</si>
  <si>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</si>
  <si>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</si>
  <si>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</si>
  <si>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</si>
  <si>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</si>
  <si>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</si>
  <si>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</si>
  <si>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</si>
  <si>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</si>
  <si>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</si>
  <si>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</si>
  <si>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</si>
  <si>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</si>
  <si>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</si>
  <si>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</si>
  <si>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</si>
  <si>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</si>
  <si>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</si>
  <si>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</si>
  <si>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</si>
  <si>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</si>
  <si>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</si>
  <si>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</si>
  <si>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</si>
  <si>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</si>
  <si>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</si>
  <si>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</si>
  <si>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</si>
  <si>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</si>
  <si>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</si>
  <si>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</si>
  <si>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</si>
  <si>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</si>
  <si>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</si>
  <si>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</si>
  <si>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</si>
  <si>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</si>
  <si>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</si>
  <si>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</si>
  <si>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</si>
  <si>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</si>
  <si>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</si>
  <si>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</si>
  <si>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</si>
  <si>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</si>
  <si>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</si>
  <si>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</si>
  <si>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</si>
  <si>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</si>
  <si>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</si>
  <si>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</si>
  <si>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</si>
  <si>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</si>
  <si>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</si>
  <si>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</si>
  <si>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</si>
  <si>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</si>
  <si>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</si>
  <si>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</si>
  <si>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</si>
  <si>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</si>
  <si>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</si>
  <si>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</si>
  <si>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</si>
  <si>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</si>
  <si>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</si>
  <si>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</si>
  <si>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</si>
  <si>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</si>
  <si>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</si>
  <si>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</si>
  <si>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</si>
  <si>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</si>
  <si>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</si>
  <si>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</si>
  <si>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</si>
  <si>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</si>
  <si>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</si>
  <si>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</si>
  <si>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</si>
  <si>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</si>
  <si>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</si>
  <si>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</si>
  <si>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</si>
  <si>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</si>
  <si>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</si>
  <si>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</si>
  <si>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</si>
  <si>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</si>
  <si>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</si>
  <si>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</si>
  <si>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</si>
  <si>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</si>
  <si>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</si>
  <si>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</si>
  <si>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</si>
  <si>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</si>
  <si>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</si>
  <si>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</si>
  <si>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</si>
  <si>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</si>
  <si>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</si>
  <si>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</si>
  <si>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</si>
  <si>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</si>
  <si>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</si>
  <si>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</si>
  <si>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</si>
  <si>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</si>
  <si>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</si>
  <si>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</si>
  <si>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</si>
  <si>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</si>
  <si>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</si>
  <si>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</si>
  <si>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</si>
  <si>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</si>
  <si>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</si>
  <si>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</si>
  <si>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</si>
  <si>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</si>
  <si>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</si>
  <si>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</si>
  <si>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</si>
  <si>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</si>
  <si>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</si>
  <si>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</si>
  <si>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</si>
  <si>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</si>
  <si>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</si>
  <si>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</si>
  <si>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</si>
  <si>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</si>
  <si>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</si>
  <si>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</si>
  <si>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</si>
  <si>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</si>
  <si>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</si>
  <si>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</si>
  <si>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</si>
  <si>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</si>
  <si>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</si>
  <si>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</si>
  <si>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</si>
  <si>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</si>
  <si>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</si>
  <si>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</si>
  <si>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</si>
  <si>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</si>
  <si>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</si>
  <si>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</si>
  <si>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</si>
  <si>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</si>
  <si>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</si>
  <si>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</si>
  <si>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</si>
  <si>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</si>
  <si>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</si>
  <si>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</si>
  <si>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</si>
  <si>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</si>
  <si>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</si>
  <si>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</si>
  <si>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</si>
  <si>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</si>
  <si>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</si>
  <si>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</si>
  <si>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</si>
  <si>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</si>
  <si>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</si>
  <si>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</si>
  <si>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</si>
  <si>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</si>
  <si>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</si>
  <si>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</si>
  <si>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</si>
  <si>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</si>
  <si>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</si>
  <si>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</si>
  <si>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</si>
  <si>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</si>
  <si>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</si>
  <si>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</si>
  <si>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</si>
  <si>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</si>
  <si>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</si>
  <si>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</si>
  <si>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</si>
  <si>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</si>
  <si>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</si>
  <si>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</si>
  <si>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</si>
  <si>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</si>
  <si>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</si>
  <si>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</si>
  <si>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</si>
  <si>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</si>
  <si>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</si>
  <si>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</si>
  <si>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</si>
  <si>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</si>
  <si>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</si>
  <si>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</si>
  <si>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</si>
  <si>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</si>
  <si>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</si>
  <si>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</si>
  <si>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</si>
  <si>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</si>
  <si>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</si>
  <si>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</si>
  <si>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</si>
  <si>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</si>
  <si>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</si>
  <si>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</si>
  <si>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</si>
  <si>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</si>
  <si>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</si>
  <si>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</si>
  <si>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</si>
  <si>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</si>
  <si>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</si>
  <si>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</si>
  <si>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</si>
  <si>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</si>
  <si>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</si>
  <si>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</si>
  <si>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</si>
  <si>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</si>
  <si>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</si>
  <si>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</si>
  <si>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</si>
  <si>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</si>
  <si>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</si>
  <si>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</si>
  <si>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</si>
  <si>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</si>
  <si>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</si>
  <si>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</si>
  <si>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</si>
  <si>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</si>
  <si>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</si>
  <si>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</si>
  <si>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</si>
  <si>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</si>
  <si>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</si>
  <si>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</si>
  <si>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</si>
  <si>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</si>
  <si>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</si>
  <si>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</si>
  <si>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</si>
  <si>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</si>
  <si>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</si>
  <si>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</si>
  <si>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</si>
  <si>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</si>
  <si>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</si>
  <si>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</si>
  <si>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</si>
  <si>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</si>
  <si>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</si>
  <si>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</si>
  <si>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</si>
  <si>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</si>
  <si>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</si>
  <si>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</si>
  <si>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</si>
  <si>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</si>
  <si>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</si>
  <si>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</si>
  <si>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</si>
  <si>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</si>
  <si>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</si>
  <si>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</si>
  <si>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</si>
  <si>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</si>
  <si>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</si>
  <si>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</si>
  <si>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</si>
  <si>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</si>
  <si>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</si>
  <si>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</si>
  <si>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</si>
  <si>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</si>
  <si>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</si>
  <si>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</si>
  <si>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</si>
  <si>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</si>
  <si>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</si>
  <si>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</si>
  <si>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</si>
  <si>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</si>
  <si>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</si>
  <si>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</si>
  <si>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</si>
  <si>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</si>
  <si>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</si>
  <si>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</si>
  <si>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</si>
  <si>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</si>
  <si>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</si>
  <si>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</si>
  <si>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</si>
  <si>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</si>
  <si>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</si>
  <si>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</si>
  <si>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</si>
  <si>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</si>
  <si>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</si>
  <si>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</si>
  <si>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</si>
  <si>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</si>
  <si>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</si>
  <si>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</si>
  <si>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</si>
  <si>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</si>
  <si>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</si>
  <si>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</si>
  <si>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</si>
  <si>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</si>
  <si>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</si>
  <si>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</si>
  <si>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</si>
  <si>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</si>
  <si>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</si>
  <si>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</si>
  <si>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</si>
  <si>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</si>
  <si>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</si>
  <si>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</si>
  <si>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</si>
  <si>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</si>
  <si>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</si>
  <si>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</si>
  <si>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</si>
  <si>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</si>
  <si>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</si>
  <si>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</si>
  <si>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</si>
  <si>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</si>
  <si>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</si>
  <si>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</si>
  <si>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</si>
  <si>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</si>
  <si>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</si>
  <si>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</si>
  <si>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</si>
  <si>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</si>
  <si>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</si>
  <si>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</si>
  <si>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</si>
  <si>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</si>
  <si>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</si>
  <si>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</si>
  <si>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</si>
  <si>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</si>
  <si>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</si>
  <si>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</si>
  <si>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</si>
  <si>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</si>
  <si>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</si>
  <si>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</si>
  <si>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</si>
  <si>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</si>
  <si>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</si>
  <si>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</si>
  <si>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</si>
  <si>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</si>
  <si>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</si>
  <si>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</si>
  <si>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</si>
  <si>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</si>
  <si>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</si>
  <si>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</si>
  <si>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</si>
  <si>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</si>
  <si>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</si>
  <si>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</si>
  <si>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</si>
  <si>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</si>
  <si>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</si>
  <si>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</si>
  <si>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</si>
  <si>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</si>
  <si>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</si>
  <si>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</si>
  <si>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</si>
  <si>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</si>
  <si>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</si>
  <si>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</si>
  <si>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</si>
  <si>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</si>
  <si>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</si>
  <si>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</si>
  <si>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</si>
  <si>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</si>
  <si>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</si>
  <si>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</si>
  <si>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</si>
  <si>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</si>
  <si>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</si>
  <si>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</si>
  <si>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</si>
  <si>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</si>
  <si>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</si>
  <si>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</si>
  <si>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</si>
  <si>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</si>
  <si>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</si>
  <si>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</si>
  <si>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</si>
  <si>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</si>
  <si>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</si>
  <si>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</si>
  <si>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</si>
  <si>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</si>
  <si>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</si>
  <si>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</si>
  <si>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</si>
  <si>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</si>
  <si>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</si>
  <si>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</si>
  <si>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</si>
  <si>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</si>
  <si>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</si>
  <si>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</si>
  <si>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</si>
  <si>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</si>
  <si>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</si>
  <si>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</si>
  <si>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</si>
  <si>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</si>
  <si>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</si>
  <si>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</si>
  <si>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</si>
  <si>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</si>
  <si>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</si>
  <si>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</si>
  <si>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</si>
  <si>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</si>
  <si>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</si>
  <si>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</si>
  <si>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</si>
  <si>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</si>
  <si>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</si>
  <si>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</si>
  <si>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</si>
  <si>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</si>
  <si>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</si>
  <si>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</si>
  <si>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</si>
  <si>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</si>
  <si>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</si>
  <si>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</si>
  <si>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</si>
  <si>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</si>
  <si>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</si>
  <si>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</si>
  <si>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</si>
  <si>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</si>
  <si>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</si>
  <si>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</si>
  <si>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</si>
  <si>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</si>
  <si>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</si>
  <si>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</si>
  <si>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</si>
  <si>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</si>
  <si>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</si>
  <si>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</si>
  <si>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</si>
  <si>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</si>
  <si>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</si>
  <si>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</si>
  <si>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</si>
  <si>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</si>
  <si>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</si>
  <si>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</si>
  <si>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</si>
  <si>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</si>
  <si>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</si>
  <si>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</si>
  <si>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</si>
  <si>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</si>
  <si>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</si>
  <si>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</si>
  <si>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</si>
  <si>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</si>
  <si>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</si>
  <si>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</si>
  <si>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</si>
  <si>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</si>
  <si>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</si>
  <si>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</si>
  <si>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</si>
  <si>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</si>
  <si>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</si>
  <si>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</si>
  <si>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</si>
  <si>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</si>
  <si>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</si>
  <si>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</si>
  <si>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</si>
  <si>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</si>
  <si>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</si>
  <si>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</si>
  <si>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</si>
  <si>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</si>
  <si>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</si>
  <si>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</si>
  <si>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</si>
  <si>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</si>
  <si>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</si>
  <si>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</si>
  <si>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</si>
  <si>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</si>
  <si>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</si>
  <si>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</si>
  <si>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</si>
  <si>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</si>
  <si>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</si>
  <si>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</si>
  <si>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</si>
  <si>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</si>
  <si>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</si>
  <si>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</si>
  <si>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</si>
  <si>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</si>
  <si>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</si>
  <si>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</si>
  <si>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</si>
  <si>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</si>
  <si>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</si>
  <si>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</si>
  <si>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</si>
  <si>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</si>
  <si>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</si>
  <si>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</si>
  <si>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</si>
  <si>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</si>
  <si>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</si>
  <si>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</si>
  <si>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</si>
  <si>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</si>
  <si>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</si>
  <si>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</si>
  <si>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</si>
  <si>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</si>
  <si>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</si>
  <si>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</si>
  <si>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</si>
  <si>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</si>
  <si>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</si>
  <si>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</si>
  <si>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</si>
  <si>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</si>
  <si>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</si>
  <si>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</si>
  <si>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</si>
  <si>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</si>
  <si>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</si>
  <si>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</si>
  <si>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</si>
  <si>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</si>
  <si>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</si>
  <si>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</si>
  <si>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</si>
  <si>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</si>
  <si>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</si>
  <si>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</si>
  <si>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</si>
  <si>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</si>
  <si>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</si>
  <si>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</si>
  <si>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</si>
  <si>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</si>
  <si>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</si>
  <si>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</si>
  <si>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</si>
  <si>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</si>
  <si>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</si>
  <si>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</si>
  <si>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</si>
  <si>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</si>
  <si>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</si>
  <si>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</si>
  <si>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</si>
  <si>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</si>
  <si>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</si>
  <si>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</si>
  <si>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</si>
  <si>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</si>
  <si>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</si>
  <si>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</si>
  <si>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</si>
  <si>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</si>
  <si>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</si>
  <si>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</si>
  <si>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</si>
  <si>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</si>
  <si>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</si>
  <si>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</si>
  <si>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</si>
  <si>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</si>
  <si>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</si>
  <si>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</si>
  <si>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</si>
  <si>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</si>
  <si>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</si>
  <si>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</si>
  <si>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</si>
  <si>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</si>
  <si>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</si>
  <si>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</si>
  <si>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</si>
  <si>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</si>
  <si>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</si>
  <si>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</si>
  <si>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</si>
  <si>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</si>
  <si>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</si>
  <si>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</si>
  <si>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</si>
  <si>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</si>
  <si>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</si>
  <si>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</si>
  <si>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</si>
  <si>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</si>
  <si>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</si>
  <si>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</si>
  <si>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</si>
  <si>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</si>
  <si>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</si>
  <si>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</si>
  <si>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</si>
  <si>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</si>
  <si>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</si>
  <si>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</si>
  <si>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</si>
  <si>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</si>
  <si>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</si>
  <si>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</si>
  <si>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</si>
  <si>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</si>
  <si>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</si>
  <si>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</si>
  <si>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</si>
  <si>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</si>
  <si>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</si>
  <si>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</si>
  <si>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</si>
  <si>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</si>
  <si>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</si>
  <si>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</si>
  <si>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</si>
  <si>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</si>
  <si>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</si>
  <si>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</si>
  <si>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</si>
  <si>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</si>
  <si>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</si>
  <si>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</si>
  <si>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</si>
  <si>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</si>
  <si>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</si>
  <si>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</si>
  <si>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</si>
  <si>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</si>
  <si>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</si>
  <si>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</si>
  <si>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</si>
  <si>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</si>
  <si>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</si>
  <si>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</si>
  <si>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</si>
  <si>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</si>
  <si>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</si>
  <si>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</si>
  <si>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</si>
  <si>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</si>
  <si>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</si>
  <si>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</si>
  <si>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</si>
  <si>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</si>
  <si>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</si>
  <si>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</si>
  <si>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</si>
  <si>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</si>
  <si>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</si>
  <si>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</si>
  <si>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</si>
  <si>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</si>
  <si>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</si>
  <si>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</si>
  <si>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</si>
  <si>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</si>
  <si>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</si>
  <si>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</si>
  <si>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</si>
  <si>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</si>
  <si>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</si>
  <si>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</si>
  <si>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</si>
  <si>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</si>
  <si>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</si>
  <si>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</si>
  <si>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</si>
  <si>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</si>
  <si>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</si>
  <si>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</si>
  <si>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</si>
  <si>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</si>
  <si>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</si>
  <si>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</si>
  <si>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</si>
  <si>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</si>
  <si>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</si>
  <si>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</si>
  <si>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</si>
  <si>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</si>
  <si>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</si>
  <si>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</si>
  <si>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</si>
  <si>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</si>
  <si>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</si>
  <si>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</si>
  <si>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</si>
  <si>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</si>
  <si>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</si>
  <si>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</si>
  <si>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</si>
  <si>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</si>
  <si>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</si>
  <si>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</si>
  <si>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</si>
  <si>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</si>
  <si>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</si>
  <si>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</si>
  <si>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</si>
  <si>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</si>
  <si>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</si>
  <si>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</si>
  <si>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</si>
  <si>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</si>
  <si>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</si>
  <si>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</si>
  <si>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</si>
  <si>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</si>
  <si>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</si>
  <si>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</si>
  <si>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</si>
  <si>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</si>
  <si>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</si>
  <si>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</si>
  <si>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</si>
  <si>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</si>
  <si>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</si>
  <si>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</si>
  <si>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</si>
  <si>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</si>
  <si>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</si>
  <si>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</si>
  <si>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</si>
  <si>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</si>
  <si>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</si>
  <si>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</si>
  <si>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</si>
  <si>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</si>
  <si>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</si>
  <si>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</si>
  <si>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</si>
  <si>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</si>
  <si>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</si>
  <si>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</si>
  <si>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</si>
  <si>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</si>
  <si>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</si>
  <si>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</si>
  <si>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</si>
  <si>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</si>
  <si>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</si>
  <si>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</si>
  <si>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</si>
  <si>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</si>
  <si>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</si>
  <si>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</si>
  <si>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</si>
  <si>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</si>
  <si>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</si>
  <si>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</si>
  <si>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</si>
  <si>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</si>
  <si>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</si>
  <si>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</si>
  <si>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</si>
  <si>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</si>
  <si>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</si>
  <si>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</si>
  <si>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</si>
  <si>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</si>
  <si>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</si>
  <si>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</si>
  <si>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</si>
  <si>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</si>
  <si>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</si>
  <si>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</si>
  <si>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</si>
  <si>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</si>
  <si>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</si>
  <si>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</si>
  <si>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</si>
  <si>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</si>
  <si>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</si>
  <si>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</si>
  <si>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</si>
  <si>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</si>
  <si>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</si>
  <si>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</si>
  <si>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</si>
  <si>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</si>
  <si>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</si>
  <si>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</si>
  <si>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</si>
  <si>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</si>
  <si>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</si>
  <si>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</si>
  <si>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</si>
  <si>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</si>
  <si>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</si>
  <si>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</si>
  <si>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</si>
  <si>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</si>
  <si>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</si>
  <si>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</si>
  <si>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</si>
  <si>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</si>
  <si>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</si>
  <si>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</si>
  <si>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</si>
  <si>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</si>
  <si>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</si>
  <si>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</si>
  <si>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</si>
  <si>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</si>
  <si>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</si>
  <si>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</si>
  <si>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</si>
  <si>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</si>
  <si>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</si>
  <si>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</si>
  <si>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</si>
  <si>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</si>
  <si>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</si>
  <si>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</si>
  <si>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</si>
  <si>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</si>
  <si>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</si>
  <si>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</si>
  <si>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</si>
  <si>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</si>
  <si>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</si>
  <si>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</si>
  <si>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</si>
  <si>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</si>
  <si>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</si>
  <si>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</si>
  <si>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</si>
  <si>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</si>
  <si>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</si>
  <si>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</si>
  <si>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</si>
  <si>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</si>
  <si>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</si>
  <si>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</si>
  <si>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</si>
  <si>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</si>
  <si>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</si>
  <si>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</si>
  <si>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</si>
  <si>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</si>
  <si>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</si>
  <si>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</si>
  <si>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</si>
  <si>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</si>
  <si>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</si>
  <si>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</si>
  <si>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</si>
  <si>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</si>
  <si>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</si>
  <si>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</si>
  <si>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</si>
  <si>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</si>
  <si>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</si>
  <si>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</si>
  <si>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</si>
  <si>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</si>
  <si>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</si>
  <si>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</si>
  <si>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</si>
  <si>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</si>
  <si>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</si>
  <si>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</si>
  <si>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</si>
  <si>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</si>
  <si>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</si>
  <si>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</si>
  <si>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</si>
  <si>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</si>
  <si>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</si>
  <si>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</si>
  <si>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</si>
  <si>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</si>
  <si>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</si>
  <si>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</si>
  <si>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</si>
  <si>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</si>
  <si>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</si>
  <si>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</si>
  <si>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</si>
  <si>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</si>
  <si>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</si>
  <si>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</si>
  <si>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</si>
  <si>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</si>
  <si>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</si>
  <si>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</si>
  <si>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</si>
  <si>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</si>
  <si>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</si>
  <si>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</si>
  <si>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</si>
  <si>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</si>
  <si>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</si>
  <si>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</si>
  <si>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</si>
  <si>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</si>
  <si>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</si>
  <si>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</si>
  <si>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</si>
  <si>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</si>
  <si>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</si>
  <si>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</si>
  <si>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</si>
  <si>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</si>
  <si>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</si>
  <si>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</si>
  <si>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</si>
  <si>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</si>
  <si>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</si>
  <si>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</si>
  <si>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</si>
  <si>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</si>
  <si>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</si>
  <si>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</si>
  <si>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</si>
  <si>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</si>
  <si>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</si>
  <si>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</si>
  <si>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</si>
  <si>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</si>
  <si>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</si>
  <si>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</si>
  <si>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</si>
  <si>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</si>
  <si>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</si>
  <si>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</si>
  <si>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</si>
  <si>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</si>
  <si>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</si>
  <si>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</si>
  <si>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</si>
  <si>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</si>
  <si>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</si>
  <si>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</si>
  <si>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</si>
  <si>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</si>
  <si>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</si>
  <si>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</si>
  <si>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</si>
  <si>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</si>
  <si>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</si>
  <si>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</si>
  <si>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</si>
  <si>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</si>
  <si>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</si>
  <si>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</si>
  <si>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</si>
  <si>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</si>
  <si>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</si>
  <si>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</si>
  <si>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</si>
  <si>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</si>
  <si>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</si>
  <si>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</si>
  <si>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</si>
  <si>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</si>
  <si>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</si>
  <si>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</si>
  <si>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</si>
  <si>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</si>
  <si>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</si>
  <si>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</si>
  <si>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</si>
  <si>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</si>
  <si>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</si>
  <si>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</si>
  <si>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</si>
  <si>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</si>
  <si>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</si>
  <si>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</si>
  <si>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</si>
  <si>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</si>
  <si>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</si>
  <si>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</si>
  <si>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</si>
  <si>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</si>
  <si>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</si>
  <si>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</si>
  <si>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</si>
  <si>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</si>
  <si>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</si>
  <si>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</si>
  <si>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</si>
  <si>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</si>
  <si>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</si>
  <si>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</si>
  <si>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</si>
  <si>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</si>
  <si>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</si>
  <si>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</si>
  <si>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</si>
  <si>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</si>
  <si>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</si>
  <si>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</si>
  <si>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</si>
  <si>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</si>
  <si>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</si>
  <si>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</si>
  <si>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</si>
  <si>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</si>
  <si>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</si>
  <si>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</si>
  <si>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</si>
  <si>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</si>
  <si>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</si>
  <si>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</si>
  <si>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</si>
  <si>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</si>
  <si>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</si>
  <si>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</si>
  <si>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</si>
  <si>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</si>
  <si>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</si>
  <si>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</si>
  <si>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</si>
  <si>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</si>
  <si>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</si>
  <si>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</si>
  <si>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</si>
  <si>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</si>
  <si>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</si>
  <si>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</si>
  <si>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</si>
  <si>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</si>
  <si>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</si>
  <si>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</si>
  <si>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</si>
  <si>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</si>
  <si>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</si>
  <si>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</si>
  <si>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</si>
  <si>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</si>
  <si>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</si>
  <si>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</si>
  <si>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</si>
  <si>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</si>
  <si>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</si>
  <si>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</si>
  <si>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</si>
  <si>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</si>
  <si>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</si>
  <si>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</si>
  <si>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</si>
  <si>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</si>
  <si>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</si>
  <si>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</si>
  <si>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</si>
  <si>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</si>
  <si>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</si>
  <si>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</si>
  <si>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</si>
  <si>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</si>
  <si>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</si>
  <si>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</si>
  <si>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</si>
  <si>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</si>
  <si>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</si>
  <si>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</si>
  <si>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</si>
  <si>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</si>
  <si>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</si>
  <si>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</si>
  <si>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</si>
  <si>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</si>
  <si>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</si>
  <si>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</si>
  <si>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</si>
  <si>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</si>
  <si>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</si>
  <si>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</si>
  <si>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</si>
  <si>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</si>
  <si>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</si>
  <si>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</si>
  <si>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</si>
  <si>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</si>
  <si>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</si>
  <si>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</si>
  <si>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</si>
  <si>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</si>
  <si>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</si>
  <si>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</si>
  <si>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</si>
  <si>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</si>
  <si>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</si>
  <si>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</si>
  <si>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</si>
  <si>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</si>
  <si>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</si>
  <si>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</si>
  <si>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</si>
  <si>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</si>
  <si>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</si>
  <si>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</si>
  <si>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</si>
  <si>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</si>
  <si>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</si>
  <si>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</si>
  <si>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</si>
  <si>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</si>
  <si>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</si>
  <si>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</si>
  <si>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</si>
  <si>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</si>
  <si>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</si>
  <si>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</si>
  <si>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</si>
  <si>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</si>
  <si>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</si>
  <si>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</si>
  <si>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</si>
  <si>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</si>
  <si>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</si>
  <si>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</si>
  <si>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</si>
  <si>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</si>
  <si>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</si>
  <si>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</si>
  <si>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</si>
  <si>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</si>
  <si>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</si>
  <si>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</si>
  <si>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</si>
  <si>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</si>
  <si>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</si>
  <si>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</si>
  <si>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</si>
  <si>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</si>
  <si>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</si>
  <si>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</si>
  <si>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</si>
  <si>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</si>
  <si>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</si>
  <si>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</si>
  <si>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</si>
  <si>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</si>
  <si>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</si>
  <si>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</si>
  <si>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</si>
  <si>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</si>
  <si>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</si>
  <si>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</si>
  <si>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</si>
  <si>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</si>
  <si>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</si>
  <si>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</si>
  <si>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</si>
  <si>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</si>
  <si>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</si>
  <si>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</si>
  <si>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</si>
  <si>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</si>
  <si>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</si>
  <si>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</si>
  <si>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</si>
  <si>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</si>
  <si>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</si>
  <si>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</si>
  <si>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</si>
  <si>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</si>
  <si>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</si>
  <si>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</si>
  <si>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</si>
  <si>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</si>
  <si>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</si>
  <si>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</si>
  <si>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</si>
  <si>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</si>
  <si>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</si>
  <si>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</si>
  <si>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</si>
  <si>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</si>
  <si>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</si>
  <si>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</si>
  <si>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</si>
  <si>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</si>
  <si>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</si>
  <si>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</si>
  <si>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</si>
  <si>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</si>
  <si>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</si>
  <si>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</si>
  <si>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</si>
  <si>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</si>
  <si>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</si>
  <si>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</si>
  <si>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</si>
  <si>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</si>
  <si>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</si>
  <si>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</si>
  <si>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</si>
  <si>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</si>
  <si>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</si>
  <si>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</si>
  <si>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</si>
  <si>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</si>
  <si>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</si>
  <si>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</si>
  <si>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</si>
  <si>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</si>
  <si>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</si>
  <si>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</si>
  <si>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</si>
  <si>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</si>
  <si>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</si>
  <si>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</si>
  <si>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</si>
  <si>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</si>
  <si>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</si>
  <si>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</si>
  <si>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</si>
  <si>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</si>
  <si>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</si>
  <si>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</si>
  <si>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</si>
  <si>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</si>
  <si>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</si>
  <si>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</si>
  <si>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</si>
  <si>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</si>
  <si>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</si>
  <si>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</si>
  <si>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</si>
  <si>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</si>
  <si>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</si>
  <si>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</si>
  <si>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</si>
  <si>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</si>
  <si>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</si>
  <si>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</si>
  <si>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</si>
  <si>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</si>
  <si>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</si>
  <si>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</si>
  <si>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</si>
  <si>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</si>
  <si>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</si>
  <si>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</si>
  <si>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</si>
  <si>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</si>
  <si>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</si>
  <si>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</si>
  <si>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</si>
  <si>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</si>
  <si>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</si>
  <si>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</si>
  <si>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</si>
  <si>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</si>
  <si>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</si>
  <si>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</si>
  <si>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</si>
  <si>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</si>
  <si>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</si>
  <si>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</si>
  <si>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</si>
  <si>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</si>
  <si>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</si>
  <si>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</si>
  <si>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</si>
  <si>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</si>
  <si>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</si>
  <si>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</si>
  <si>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</si>
  <si>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</si>
  <si>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</si>
  <si>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</si>
  <si>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</si>
  <si>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</si>
  <si>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</si>
  <si>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</si>
  <si>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</si>
  <si>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</si>
  <si>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</si>
  <si>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</si>
  <si>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</si>
  <si>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</si>
  <si>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</si>
  <si>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</si>
  <si>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</si>
  <si>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</si>
  <si>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</si>
  <si>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</si>
  <si>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</si>
  <si>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</si>
  <si>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</si>
  <si>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</si>
  <si>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</si>
  <si>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</si>
  <si>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</si>
  <si>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</si>
  <si>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</si>
  <si>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</si>
  <si>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</si>
  <si>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</si>
  <si>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</si>
  <si>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</si>
  <si>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</si>
  <si>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</si>
  <si>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</si>
  <si>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</si>
  <si>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</si>
  <si>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</si>
  <si>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</si>
  <si>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</si>
  <si>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</si>
  <si>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</si>
  <si>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</si>
  <si>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</si>
  <si>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</si>
  <si>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</si>
  <si>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</si>
  <si>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</si>
  <si>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</si>
  <si>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</si>
  <si>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</si>
  <si>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</si>
  <si>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</si>
  <si>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</si>
  <si>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</si>
  <si>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</si>
  <si>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</si>
  <si>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</si>
  <si>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</si>
  <si>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</si>
  <si>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</si>
  <si>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</si>
  <si>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</si>
  <si>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</si>
  <si>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</si>
  <si>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</si>
  <si>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</si>
  <si>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</si>
  <si>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</si>
  <si>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</si>
  <si>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</si>
  <si>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</si>
  <si>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</si>
  <si>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</si>
  <si>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</si>
  <si>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</si>
  <si>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</si>
  <si>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</si>
  <si>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</si>
  <si>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</si>
  <si>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</si>
  <si>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</si>
  <si>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</si>
  <si>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</si>
  <si>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</si>
  <si>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</si>
  <si>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</si>
  <si>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</si>
  <si>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</si>
  <si>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</si>
  <si>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</si>
  <si>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</si>
  <si>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</si>
  <si>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</si>
  <si>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</si>
  <si>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</si>
  <si>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</si>
  <si>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</si>
  <si>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</si>
  <si>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</si>
  <si>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</si>
  <si>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</si>
  <si>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</si>
  <si>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</si>
  <si>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</si>
  <si>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</si>
  <si>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</si>
  <si>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</si>
  <si>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</si>
  <si>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</si>
  <si>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</si>
  <si>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</si>
  <si>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</si>
  <si>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</si>
  <si>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</si>
  <si>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</si>
  <si>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</si>
  <si>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</si>
  <si>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</si>
  <si>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</si>
  <si>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</si>
  <si>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</si>
  <si>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</si>
  <si>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</si>
  <si>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</si>
  <si>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</si>
  <si>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</si>
  <si>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</si>
  <si>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</si>
  <si>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</si>
  <si>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</si>
  <si>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</si>
  <si>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</si>
  <si>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</si>
  <si>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</si>
  <si>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</si>
  <si>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</si>
  <si>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</si>
  <si>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</si>
  <si>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</si>
  <si>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</si>
  <si>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</si>
  <si>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</si>
  <si>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</si>
  <si>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</si>
  <si>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</si>
  <si>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</si>
  <si>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</si>
  <si>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</si>
  <si>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</si>
  <si>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</si>
  <si>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</si>
  <si>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</si>
  <si>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</si>
  <si>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</si>
  <si>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</si>
  <si>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</si>
  <si>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</si>
  <si>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</si>
  <si>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</si>
  <si>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</si>
  <si>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</si>
  <si>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</si>
  <si>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</si>
  <si>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</si>
  <si>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</si>
  <si>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</si>
  <si>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</si>
  <si>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</si>
  <si>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</si>
  <si>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</si>
  <si>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</si>
  <si>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</si>
  <si>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</si>
  <si>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</si>
  <si>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</si>
  <si>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</si>
  <si>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</si>
  <si>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</si>
  <si>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</si>
  <si>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</si>
  <si>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</si>
  <si>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</si>
  <si>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</si>
  <si>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</si>
  <si>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</si>
  <si>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</si>
  <si>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</si>
  <si>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</si>
  <si>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</si>
  <si>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</si>
  <si>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</si>
  <si>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</si>
  <si>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</si>
  <si>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</si>
  <si>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</si>
  <si>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</si>
  <si>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</si>
  <si>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</si>
  <si>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</si>
  <si>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</si>
  <si>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</si>
  <si>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</si>
  <si>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</si>
  <si>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</si>
  <si>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</si>
  <si>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</si>
  <si>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</si>
  <si>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</si>
  <si>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</si>
  <si>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</si>
  <si>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</si>
  <si>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</si>
  <si>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</si>
  <si>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</si>
  <si>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</si>
  <si>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</si>
  <si>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</si>
  <si>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</si>
  <si>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</si>
  <si>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</si>
  <si>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</si>
  <si>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</si>
  <si>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</si>
  <si>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</si>
  <si>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</si>
  <si>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</si>
  <si>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</si>
  <si>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</si>
  <si>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</si>
  <si>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</si>
  <si>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</si>
  <si>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</si>
  <si>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</si>
  <si>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</si>
  <si>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</si>
  <si>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</si>
  <si>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</si>
  <si>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</si>
  <si>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</si>
  <si>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</si>
  <si>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</si>
  <si>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</si>
  <si>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</si>
  <si>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</si>
  <si>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</si>
  <si>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</si>
  <si>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</si>
  <si>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</si>
  <si>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</si>
  <si>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</si>
  <si>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</si>
  <si>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</si>
  <si>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</si>
  <si>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</si>
  <si>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</si>
  <si>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</si>
  <si>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</si>
  <si>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</si>
  <si>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</si>
  <si>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</si>
  <si>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</si>
  <si>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</si>
  <si>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</si>
  <si>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</si>
  <si>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</si>
  <si>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</si>
  <si>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</si>
  <si>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</si>
  <si>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</si>
  <si>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</si>
  <si>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</si>
  <si>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</si>
  <si>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</si>
  <si>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</si>
  <si>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</si>
  <si>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</si>
  <si>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</si>
  <si>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</si>
  <si>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</si>
  <si>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</si>
  <si>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</si>
  <si>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</si>
  <si>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</si>
  <si>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</si>
  <si>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</si>
  <si>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</si>
  <si>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</si>
  <si>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</si>
  <si>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</si>
  <si>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</si>
  <si>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</si>
  <si>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</si>
  <si>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</si>
  <si>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</si>
  <si>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</si>
  <si>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</si>
  <si>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</si>
  <si>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</si>
  <si>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</si>
  <si>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</si>
  <si>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</si>
  <si>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</si>
  <si>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</si>
  <si>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</si>
  <si>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</si>
  <si>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</si>
  <si>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</si>
  <si>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</si>
  <si>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</si>
  <si>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</si>
  <si>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</si>
  <si>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</si>
  <si>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</si>
  <si>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</si>
  <si>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</si>
  <si>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</si>
  <si>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</si>
  <si>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</si>
  <si>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</si>
  <si>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</si>
  <si>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</si>
  <si>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</si>
  <si>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</si>
  <si>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</si>
  <si>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</si>
  <si>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</si>
  <si>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</si>
  <si>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</si>
  <si>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</si>
  <si>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</si>
  <si>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</si>
  <si>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</si>
  <si>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</si>
  <si>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</si>
  <si>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</si>
  <si>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</si>
  <si>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</si>
  <si>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</si>
  <si>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</si>
  <si>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</si>
  <si>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</si>
  <si>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</si>
  <si>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</si>
  <si>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</si>
  <si>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</si>
  <si>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</si>
  <si>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</si>
  <si>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</si>
  <si>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</si>
  <si>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</si>
  <si>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</si>
  <si>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</si>
  <si>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</si>
  <si>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</si>
  <si>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</si>
  <si>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</si>
  <si>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</si>
  <si>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</si>
  <si>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</si>
  <si>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</si>
  <si>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</si>
  <si>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</si>
  <si>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</si>
  <si>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</si>
  <si>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</si>
  <si>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</si>
  <si>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</si>
  <si>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</si>
  <si>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</si>
  <si>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</si>
  <si>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</si>
  <si>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</si>
  <si>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</si>
  <si>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</si>
  <si>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</si>
  <si>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</si>
  <si>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</si>
  <si>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</si>
  <si>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</si>
  <si>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</si>
  <si>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</si>
  <si>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</si>
  <si>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</si>
  <si>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</si>
  <si>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</si>
  <si>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</si>
  <si>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</si>
  <si>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</si>
  <si>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</si>
  <si>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</si>
  <si>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</si>
  <si>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</si>
  <si>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</si>
  <si>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</si>
  <si>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</si>
  <si>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</si>
  <si>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</si>
  <si>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</si>
  <si>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</si>
  <si>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</si>
  <si>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</si>
  <si>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</si>
  <si>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</si>
  <si>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</si>
  <si>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</si>
  <si>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</si>
  <si>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</si>
  <si>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</si>
  <si>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</si>
  <si>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</si>
  <si>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</si>
  <si>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</si>
  <si>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</si>
  <si>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</si>
  <si>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</si>
  <si>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</si>
  <si>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</si>
  <si>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</si>
  <si>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</si>
  <si>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</si>
  <si>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</si>
  <si>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</si>
  <si>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</si>
  <si>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</si>
  <si>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</si>
  <si>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</si>
  <si>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</si>
  <si>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</si>
  <si>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</si>
  <si>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</si>
  <si>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</si>
  <si>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</si>
  <si>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</si>
  <si>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</si>
  <si>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</si>
  <si>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</si>
  <si>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</si>
  <si>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</si>
  <si>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</si>
  <si>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</si>
  <si>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</si>
  <si>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</si>
  <si>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</si>
  <si>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</si>
  <si>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</si>
  <si>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</si>
  <si>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</si>
  <si>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</si>
  <si>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</si>
  <si>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</si>
  <si>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</si>
  <si>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</si>
  <si>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</si>
  <si>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</si>
  <si>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</si>
  <si>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</si>
  <si>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</si>
  <si>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</si>
  <si>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</si>
  <si>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</si>
  <si>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</si>
  <si>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</si>
  <si>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</si>
  <si>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</si>
  <si>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</si>
  <si>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</si>
  <si>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</si>
  <si>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</si>
  <si>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</si>
  <si>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</si>
  <si>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</si>
  <si>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</si>
  <si>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</si>
  <si>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</si>
  <si>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</si>
  <si>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</si>
  <si>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</si>
  <si>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</si>
  <si>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</si>
  <si>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</si>
  <si>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</si>
  <si>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</si>
  <si>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</si>
  <si>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</si>
  <si>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</si>
  <si>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</si>
  <si>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</si>
  <si>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</si>
  <si>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</si>
  <si>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</si>
  <si>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</si>
  <si>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</si>
  <si>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</si>
  <si>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</si>
  <si>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</si>
  <si>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</si>
  <si>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</si>
  <si>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</si>
  <si>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</si>
  <si>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</si>
  <si>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</si>
  <si>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</si>
  <si>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</si>
  <si>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</si>
  <si>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</si>
  <si>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</si>
  <si>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</si>
  <si>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</si>
  <si>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</si>
  <si>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</si>
  <si>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</si>
  <si>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</si>
  <si>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</si>
  <si>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</si>
  <si>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</si>
  <si>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</si>
  <si>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</si>
  <si>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</si>
  <si>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</si>
  <si>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</si>
  <si>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</si>
  <si>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</si>
  <si>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</si>
  <si>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</si>
  <si>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</si>
  <si>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</si>
  <si>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</si>
  <si>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</si>
  <si>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</si>
  <si>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</si>
  <si>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</si>
  <si>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</si>
  <si>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</si>
  <si>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</si>
  <si>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</si>
  <si>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</si>
  <si>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</si>
  <si>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</si>
  <si>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</si>
  <si>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</si>
  <si>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</si>
  <si>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</si>
  <si>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</si>
  <si>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</si>
  <si>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</si>
  <si>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</si>
  <si>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</si>
  <si>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</si>
  <si>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</si>
  <si>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</si>
  <si>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</si>
  <si>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</si>
  <si>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</si>
  <si>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</si>
  <si>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</si>
  <si>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</si>
  <si>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</si>
  <si>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</si>
  <si>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</si>
  <si>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</si>
  <si>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</si>
  <si>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</si>
  <si>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</si>
  <si>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</si>
  <si>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</si>
  <si>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</si>
  <si>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</si>
  <si>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</si>
  <si>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</si>
  <si>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</si>
  <si>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</si>
  <si>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</si>
  <si>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</si>
  <si>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</si>
  <si>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</si>
  <si>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</si>
  <si>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</si>
  <si>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</si>
  <si>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</si>
  <si>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</si>
  <si>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</si>
  <si>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</si>
  <si>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</si>
  <si>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</si>
  <si>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</si>
  <si>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</si>
  <si>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</si>
  <si>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</si>
  <si>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</si>
  <si>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</si>
  <si>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</si>
  <si>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</si>
  <si>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</si>
  <si>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</si>
  <si>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</si>
  <si>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</si>
  <si>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</si>
  <si>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</si>
  <si>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</si>
  <si>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</si>
  <si>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</si>
  <si>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</si>
  <si>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</si>
  <si>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</si>
  <si>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</si>
  <si>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</si>
  <si>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</si>
  <si>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</si>
  <si>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</si>
  <si>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</si>
  <si>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</si>
  <si>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</si>
  <si>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</si>
  <si>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</si>
  <si>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</si>
  <si>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</si>
  <si>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</si>
  <si>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</si>
  <si>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</si>
  <si>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</si>
  <si>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</si>
  <si>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</si>
  <si>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</si>
  <si>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</si>
  <si>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</si>
  <si>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</si>
  <si>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</si>
  <si>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</si>
  <si>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</si>
  <si>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</si>
  <si>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</si>
  <si>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</si>
  <si>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</si>
  <si>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</si>
  <si>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</si>
  <si>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</si>
  <si>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</si>
  <si>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</si>
  <si>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</si>
  <si>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</si>
  <si>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</si>
  <si>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</si>
  <si>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</si>
  <si>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</si>
  <si>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</si>
  <si>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</si>
  <si>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</si>
  <si>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</si>
  <si>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</si>
  <si>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</si>
  <si>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</si>
  <si>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</si>
  <si>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</si>
  <si>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</si>
  <si>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</si>
  <si>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</si>
  <si>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</si>
  <si>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</si>
  <si>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</si>
  <si>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</si>
  <si>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</si>
  <si>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</si>
  <si>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</si>
  <si>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</si>
  <si>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</si>
  <si>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</si>
  <si>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</si>
  <si>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</si>
  <si>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</si>
  <si>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</si>
  <si>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</si>
  <si>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</si>
  <si>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</si>
  <si>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</si>
  <si>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</si>
  <si>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</si>
  <si>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</si>
  <si>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</si>
  <si>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</si>
  <si>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</si>
  <si>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</si>
  <si>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</si>
  <si>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</si>
  <si>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</si>
  <si>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</si>
  <si>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</si>
  <si>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</si>
  <si>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</si>
  <si>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</si>
  <si>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</si>
  <si>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</si>
  <si>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</si>
  <si>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</si>
  <si>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</si>
  <si>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</si>
  <si>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</si>
  <si>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</si>
  <si>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</si>
  <si>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</si>
  <si>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</si>
  <si>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</si>
  <si>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</si>
  <si>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</si>
  <si>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</si>
  <si>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</si>
  <si>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</si>
  <si>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</si>
  <si>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</si>
  <si>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</si>
  <si>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</si>
  <si>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</si>
  <si>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</si>
  <si>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</si>
  <si>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</si>
  <si>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</si>
  <si>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</si>
  <si>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</si>
  <si>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</si>
  <si>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</si>
  <si>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</si>
  <si>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</si>
  <si>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</si>
  <si>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</si>
  <si>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</si>
  <si>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</si>
  <si>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</si>
  <si>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</si>
  <si>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</si>
  <si>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</si>
  <si>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</si>
  <si>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</si>
  <si>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</si>
  <si>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</si>
  <si>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</si>
  <si>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</si>
  <si>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</si>
  <si>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</si>
  <si>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</si>
  <si>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</si>
  <si>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</si>
  <si>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</si>
  <si>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</si>
  <si>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</si>
  <si>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</si>
  <si>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</si>
  <si>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</si>
  <si>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</si>
  <si>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</si>
  <si>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</si>
  <si>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</si>
  <si>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</si>
  <si>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</si>
  <si>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</si>
  <si>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</si>
  <si>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</si>
  <si>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</si>
  <si>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</si>
  <si>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</si>
  <si>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</si>
  <si>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</si>
  <si>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</si>
  <si>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</si>
  <si>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</si>
  <si>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</si>
  <si>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</si>
  <si>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</si>
  <si>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</si>
  <si>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</si>
  <si>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</si>
  <si>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</si>
  <si>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</si>
  <si>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</si>
  <si>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</si>
  <si>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</si>
  <si>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</si>
  <si>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</si>
  <si>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</si>
  <si>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</si>
  <si>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</si>
  <si>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</si>
  <si>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</si>
  <si>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</si>
  <si>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</si>
  <si>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</si>
  <si>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</si>
  <si>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</si>
  <si>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</si>
  <si>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</si>
  <si>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</si>
  <si>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</si>
  <si>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</si>
  <si>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</si>
  <si>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</si>
  <si>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</si>
  <si>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</si>
  <si>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</si>
  <si>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</si>
  <si>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</si>
  <si>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</si>
  <si>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</si>
  <si>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</si>
  <si>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</si>
  <si>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</si>
  <si>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</si>
  <si>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</si>
  <si>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</si>
  <si>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</si>
  <si>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</si>
  <si>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</si>
  <si>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</si>
  <si>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</si>
  <si>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</si>
  <si>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</si>
  <si>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</si>
  <si>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</si>
  <si>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</si>
  <si>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</si>
  <si>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</si>
  <si>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</si>
  <si>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</si>
  <si>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</si>
  <si>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</si>
  <si>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</si>
  <si>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</si>
  <si>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</si>
  <si>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</si>
  <si>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</si>
  <si>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</si>
  <si>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</si>
  <si>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</si>
  <si>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</si>
  <si>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</si>
  <si>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</si>
  <si>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</si>
  <si>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</si>
  <si>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</si>
  <si>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</si>
  <si>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</si>
  <si>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</si>
  <si>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</si>
  <si>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</si>
  <si>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</si>
  <si>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</si>
  <si>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</si>
  <si>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</si>
  <si>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</si>
  <si>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</si>
  <si>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</si>
  <si>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</si>
  <si>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</si>
  <si>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</si>
  <si>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</si>
  <si>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</si>
  <si>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</si>
  <si>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</si>
  <si>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</si>
  <si>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</si>
  <si>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</si>
  <si>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</si>
  <si>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</si>
  <si>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</si>
  <si>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</si>
  <si>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</si>
  <si>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</si>
  <si>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</si>
  <si>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</si>
  <si>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</si>
  <si>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</si>
  <si>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</si>
  <si>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</si>
  <si>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</si>
  <si>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</si>
  <si>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</si>
  <si>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</si>
  <si>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</si>
  <si>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</si>
  <si>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</si>
  <si>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</si>
  <si>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</si>
  <si>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</si>
  <si>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</si>
  <si>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</si>
  <si>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</si>
  <si>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</si>
  <si>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</si>
  <si>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</si>
  <si>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</si>
  <si>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</si>
  <si>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</si>
  <si>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</si>
  <si>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</si>
  <si>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</si>
  <si>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</si>
  <si>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</si>
  <si>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</si>
  <si>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</si>
  <si>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</si>
  <si>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</si>
  <si>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</si>
  <si>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</si>
  <si>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</si>
  <si>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</si>
  <si>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</si>
  <si>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</si>
  <si>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</si>
  <si>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</si>
  <si>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</si>
  <si>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</si>
  <si>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</si>
  <si>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</si>
  <si>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</si>
  <si>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</si>
  <si>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</si>
  <si>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</si>
  <si>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</si>
  <si>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</si>
  <si>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</si>
  <si>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</si>
  <si>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</si>
  <si>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</si>
  <si>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</si>
  <si>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</si>
  <si>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</si>
  <si>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</si>
  <si>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</si>
  <si>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</si>
  <si>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</si>
  <si>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</si>
  <si>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</si>
  <si>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</si>
  <si>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</si>
  <si>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</si>
  <si>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</si>
  <si>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</si>
  <si>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</si>
  <si>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</si>
  <si>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</si>
  <si>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</si>
  <si>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</si>
  <si>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</si>
  <si>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</si>
  <si>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</si>
  <si>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</si>
  <si>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</si>
  <si>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</si>
  <si>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</si>
  <si>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</si>
  <si>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</si>
  <si>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</si>
  <si>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</si>
  <si>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</si>
  <si>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</si>
  <si>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</si>
  <si>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</si>
  <si>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</si>
  <si>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</si>
  <si>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</si>
  <si>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</si>
  <si>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</si>
  <si>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</si>
  <si>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</si>
  <si>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</si>
  <si>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</si>
  <si>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</si>
  <si>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</si>
  <si>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</si>
  <si>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</si>
  <si>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</si>
  <si>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</si>
  <si>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</si>
  <si>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</si>
  <si>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</si>
  <si>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</si>
  <si>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</si>
  <si>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</si>
  <si>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</si>
  <si>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</si>
  <si>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</si>
  <si>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</si>
  <si>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</si>
  <si>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</si>
  <si>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</si>
  <si>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</si>
  <si>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</si>
  <si>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</si>
  <si>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</si>
  <si>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</si>
  <si>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</si>
  <si>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</si>
  <si>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</si>
  <si>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</si>
  <si>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</si>
  <si>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</si>
  <si>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</si>
  <si>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</si>
  <si>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</si>
  <si>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</si>
  <si>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</si>
  <si>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</si>
  <si>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</si>
  <si>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</si>
  <si>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</si>
  <si>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</si>
  <si>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</si>
  <si>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</si>
  <si>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</si>
  <si>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</si>
  <si>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</si>
  <si>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</si>
  <si>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</si>
  <si>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</si>
  <si>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</si>
  <si>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</si>
  <si>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</si>
  <si>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</si>
  <si>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</si>
  <si>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</si>
  <si>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</si>
  <si>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</si>
  <si>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</si>
  <si>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</si>
  <si>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</si>
  <si>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</si>
  <si>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</si>
  <si>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</si>
  <si>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</si>
  <si>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</si>
  <si>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</si>
  <si>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</si>
  <si>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</si>
  <si>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</si>
  <si>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</si>
  <si>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</si>
  <si>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</si>
  <si>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</si>
  <si>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</si>
  <si>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</si>
  <si>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</si>
  <si>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</si>
  <si>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</si>
  <si>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</si>
  <si>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</si>
  <si>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</si>
  <si>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</si>
  <si>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</si>
  <si>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</si>
  <si>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</si>
  <si>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</si>
  <si>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</si>
  <si>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</si>
  <si>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</si>
  <si>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</si>
  <si>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</si>
  <si>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</si>
  <si>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</si>
  <si>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</si>
  <si>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</si>
  <si>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</si>
  <si>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</si>
  <si>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</si>
  <si>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</si>
  <si>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</si>
  <si>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</si>
  <si>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</si>
  <si>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</si>
  <si>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</si>
  <si>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</si>
  <si>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</si>
  <si>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</si>
  <si>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</si>
  <si>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</si>
  <si>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</si>
  <si>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</si>
  <si>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</si>
  <si>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</si>
  <si>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</si>
  <si>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</si>
  <si>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</si>
  <si>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</si>
  <si>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</si>
  <si>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</si>
  <si>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</si>
  <si>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</si>
  <si>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</si>
  <si>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</si>
  <si>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</si>
  <si>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</si>
  <si>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</si>
  <si>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</si>
  <si>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</si>
  <si>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</si>
  <si>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</si>
  <si>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</si>
  <si>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</si>
  <si>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</si>
  <si>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</si>
  <si>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</si>
  <si>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</si>
  <si>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</si>
  <si>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</si>
  <si>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</si>
  <si>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</si>
  <si>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</si>
  <si>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</si>
  <si>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</si>
  <si>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</si>
  <si>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</si>
  <si>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</si>
  <si>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</si>
  <si>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</si>
  <si>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</si>
  <si>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</si>
  <si>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</si>
  <si>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</si>
  <si>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</si>
  <si>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</si>
  <si>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</si>
  <si>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</si>
  <si>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</si>
  <si>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</si>
  <si>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</si>
  <si>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</si>
  <si>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</si>
  <si>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</si>
  <si>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</si>
  <si>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</si>
  <si>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</si>
  <si>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</si>
  <si>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</si>
  <si>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</si>
  <si>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</si>
  <si>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</si>
  <si>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</si>
  <si>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</si>
  <si>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</si>
  <si>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</si>
  <si>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</si>
  <si>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</si>
  <si>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</si>
  <si>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</si>
  <si>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</si>
  <si>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</si>
  <si>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</si>
  <si>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</si>
  <si>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</si>
  <si>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</si>
  <si>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</si>
  <si>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</si>
  <si>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</si>
  <si>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</si>
  <si>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</si>
  <si>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</si>
  <si>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</si>
  <si>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</si>
  <si>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</si>
  <si>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</si>
  <si>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</si>
  <si>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</si>
  <si>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</si>
  <si>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</si>
  <si>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</si>
  <si>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</si>
  <si>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</si>
  <si>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</si>
  <si>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</si>
  <si>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</si>
  <si>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</si>
  <si>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</si>
  <si>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</si>
  <si>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</si>
  <si>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</si>
  <si>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</si>
  <si>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</si>
  <si>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</si>
  <si>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</si>
  <si>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</si>
  <si>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</si>
  <si>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</si>
  <si>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</si>
  <si>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</si>
  <si>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</si>
  <si>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</si>
  <si>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</si>
  <si>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</si>
  <si>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</si>
  <si>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</si>
  <si>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</si>
  <si>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</si>
  <si>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</si>
  <si>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</si>
  <si>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</si>
  <si>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</si>
  <si>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</si>
  <si>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</si>
  <si>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</si>
  <si>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</si>
  <si>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</si>
  <si>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</si>
  <si>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</si>
  <si>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</si>
  <si>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</si>
  <si>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</si>
  <si>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</si>
  <si>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</si>
  <si>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</si>
  <si>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</si>
  <si>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</si>
  <si>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</si>
  <si>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</si>
  <si>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</si>
  <si>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</si>
  <si>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</si>
  <si>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</si>
  <si>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</si>
  <si>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</si>
  <si>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</si>
  <si>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</si>
  <si>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</si>
  <si>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</si>
  <si>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</si>
  <si>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</si>
  <si>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</si>
  <si>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</si>
  <si>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</si>
  <si>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</si>
  <si>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</si>
  <si>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</si>
  <si>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</si>
  <si>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</si>
  <si>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</si>
  <si>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</si>
  <si>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</si>
  <si>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</si>
  <si>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</si>
  <si>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</si>
  <si>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</si>
  <si>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</si>
  <si>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</si>
  <si>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</si>
  <si>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</si>
  <si>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</si>
  <si>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</si>
  <si>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</si>
  <si>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</si>
  <si>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</si>
  <si>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</si>
  <si>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</si>
  <si>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</si>
  <si>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</si>
  <si>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</si>
  <si>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</si>
  <si>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</si>
  <si>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</si>
  <si>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</si>
  <si>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</si>
  <si>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</si>
  <si>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</si>
  <si>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</si>
  <si>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</si>
  <si>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</si>
  <si>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</si>
  <si>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</si>
  <si>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</si>
  <si>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</si>
  <si>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</si>
  <si>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</si>
  <si>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</si>
  <si>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</si>
  <si>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</si>
  <si>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</si>
  <si>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</si>
  <si>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</si>
  <si>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</si>
  <si>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</si>
  <si>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</si>
  <si>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</si>
  <si>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</si>
  <si>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</si>
  <si>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</si>
  <si>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</si>
  <si>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</si>
  <si>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</si>
  <si>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</si>
  <si>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</si>
  <si>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</si>
  <si>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</si>
  <si>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</si>
  <si>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</si>
  <si>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</si>
  <si>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</si>
  <si>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</si>
  <si>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</si>
  <si>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</si>
  <si>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</si>
  <si>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</si>
  <si>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</si>
  <si>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</si>
  <si>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</si>
  <si>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</si>
  <si>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</si>
  <si>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</si>
  <si>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</si>
  <si>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</si>
  <si>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</si>
  <si>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</si>
  <si>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</si>
  <si>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</si>
  <si>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</si>
  <si>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</si>
  <si>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</si>
  <si>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</si>
  <si>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</si>
  <si>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</si>
  <si>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</si>
  <si>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</si>
  <si>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</si>
  <si>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</si>
  <si>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</si>
  <si>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</si>
  <si>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</si>
  <si>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</si>
  <si>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</si>
  <si>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</si>
  <si>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</si>
  <si>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</si>
  <si>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</si>
  <si>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</si>
  <si>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</si>
  <si>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</si>
  <si>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</si>
  <si>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</si>
  <si>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</si>
  <si>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</si>
  <si>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</si>
  <si>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</si>
  <si>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</si>
  <si>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</si>
  <si>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</si>
  <si>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</si>
  <si>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</si>
  <si>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</si>
  <si>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</si>
  <si>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</si>
  <si>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</si>
  <si>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</si>
  <si>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</si>
  <si>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</si>
  <si>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</si>
  <si>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</si>
  <si>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</si>
  <si>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</si>
  <si>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</si>
  <si>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</si>
  <si>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</si>
  <si>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</si>
  <si>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</si>
  <si>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</si>
  <si>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</si>
  <si>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</si>
  <si>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</si>
  <si>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</si>
  <si>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</si>
  <si>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</si>
  <si>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</si>
  <si>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</si>
  <si>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</si>
  <si>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</si>
  <si>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</si>
  <si>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</si>
  <si>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</si>
  <si>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</si>
  <si>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</si>
  <si>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</si>
  <si>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</si>
  <si>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</si>
  <si>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</si>
  <si>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</si>
  <si>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</si>
  <si>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</si>
  <si>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</si>
  <si>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</si>
  <si>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</si>
  <si>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</si>
  <si>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</si>
  <si>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</si>
  <si>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</si>
  <si>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</si>
  <si>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</si>
  <si>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</si>
  <si>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</si>
  <si>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</si>
  <si>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</si>
  <si>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</si>
  <si>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</si>
  <si>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</si>
  <si>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</si>
  <si>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</si>
  <si>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</si>
  <si>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</si>
  <si>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</si>
  <si>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</si>
  <si>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</si>
  <si>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</si>
  <si>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</si>
  <si>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</si>
  <si>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</si>
  <si>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</si>
  <si>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</si>
  <si>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</si>
  <si>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</si>
  <si>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</si>
  <si>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</si>
  <si>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</si>
  <si>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</si>
  <si>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</si>
  <si>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</si>
  <si>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</si>
  <si>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</si>
  <si>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</si>
  <si>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</si>
  <si>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</si>
  <si>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</si>
  <si>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</si>
  <si>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</si>
  <si>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</si>
  <si>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</si>
  <si>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</si>
  <si>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</si>
  <si>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</si>
  <si>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</si>
  <si>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</si>
  <si>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</si>
  <si>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</si>
  <si>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</si>
  <si>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</si>
  <si>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</si>
  <si>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</si>
  <si>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</si>
  <si>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</si>
  <si>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</si>
  <si>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</si>
  <si>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</si>
  <si>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</si>
  <si>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</si>
  <si>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</si>
  <si>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</si>
  <si>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</si>
  <si>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</si>
  <si>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</si>
  <si>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</si>
  <si>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</si>
  <si>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</si>
  <si>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</si>
  <si>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</si>
  <si>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</si>
  <si>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</si>
  <si>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</si>
  <si>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</si>
  <si>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</si>
  <si>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</si>
  <si>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</si>
  <si>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</si>
  <si>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</si>
  <si>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</si>
  <si>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</si>
  <si>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</si>
  <si>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</si>
  <si>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</si>
  <si>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</si>
  <si>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</si>
  <si>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</si>
  <si>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</si>
  <si>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</si>
  <si>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</si>
  <si>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</si>
  <si>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</si>
  <si>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</si>
  <si>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</si>
  <si>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</si>
  <si>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</si>
  <si>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</si>
  <si>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</si>
  <si>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</si>
  <si>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</si>
  <si>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</si>
  <si>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</si>
  <si>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</si>
  <si>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</si>
  <si>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</si>
  <si>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</si>
  <si>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</si>
  <si>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</si>
  <si>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</si>
  <si>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</si>
  <si>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</si>
  <si>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</si>
  <si>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</si>
  <si>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</si>
  <si>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</si>
  <si>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</si>
  <si>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</si>
  <si>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</si>
  <si>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</si>
  <si>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</si>
  <si>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</si>
  <si>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</si>
  <si>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</si>
  <si>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</si>
  <si>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</si>
  <si>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</si>
  <si>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</si>
  <si>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</si>
  <si>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</si>
  <si>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</si>
  <si>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</si>
  <si>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</si>
  <si>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</si>
  <si>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</si>
  <si>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</si>
  <si>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</si>
  <si>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</si>
  <si>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</si>
  <si>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</si>
  <si>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</si>
  <si>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</si>
  <si>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</si>
  <si>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</si>
  <si>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</si>
  <si>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</si>
  <si>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</si>
  <si>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</si>
  <si>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</si>
  <si>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</si>
  <si>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</si>
  <si>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</si>
  <si>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</si>
  <si>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</si>
  <si>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</si>
  <si>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</si>
  <si>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</si>
  <si>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</si>
  <si>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</si>
  <si>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</si>
  <si>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</si>
  <si>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</si>
  <si>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</si>
  <si>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</si>
  <si>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</si>
  <si>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</si>
  <si>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</si>
  <si>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</si>
  <si>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</si>
  <si>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</si>
  <si>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</si>
  <si>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</si>
  <si>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</si>
  <si>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</si>
  <si>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</si>
  <si>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</si>
  <si>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</si>
  <si>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</si>
  <si>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</si>
  <si>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</si>
  <si>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</si>
  <si>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</si>
  <si>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</si>
  <si>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</si>
  <si>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</si>
  <si>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</si>
  <si>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</si>
  <si>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</si>
  <si>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</si>
  <si>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</si>
  <si>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</si>
  <si>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</si>
  <si>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</si>
  <si>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</si>
  <si>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</si>
  <si>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</si>
  <si>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</si>
  <si>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</si>
  <si>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</si>
  <si>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</si>
  <si>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</si>
  <si>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</si>
  <si>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</si>
  <si>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</si>
  <si>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</si>
  <si>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</si>
  <si>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</si>
  <si>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</si>
  <si>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</si>
  <si>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</si>
  <si>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</si>
  <si>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</si>
  <si>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</si>
  <si>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</si>
  <si>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</si>
  <si>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</si>
  <si>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</si>
  <si>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</si>
  <si>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</si>
  <si>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</si>
  <si>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</si>
  <si>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</si>
  <si>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</si>
  <si>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</si>
  <si>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</si>
  <si>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</si>
  <si>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</si>
  <si>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</si>
  <si>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</si>
  <si>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</si>
  <si>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</si>
  <si>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</si>
  <si>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</si>
  <si>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</si>
  <si>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</si>
  <si>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</si>
  <si>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</si>
  <si>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</si>
  <si>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</si>
  <si>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</si>
  <si>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</si>
  <si>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</si>
  <si>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</si>
  <si>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</si>
  <si>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</si>
  <si>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</si>
  <si>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</si>
  <si>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</si>
  <si>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</si>
  <si>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</si>
  <si>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</si>
  <si>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</si>
  <si>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</si>
  <si>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</si>
  <si>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</si>
  <si>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</si>
  <si>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</si>
  <si>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</si>
  <si>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</si>
  <si>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</si>
  <si>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</si>
  <si>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</si>
  <si>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</si>
  <si>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</si>
  <si>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</si>
  <si>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</si>
  <si>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</si>
  <si>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</si>
  <si>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</si>
  <si>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</si>
  <si>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</si>
  <si>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</si>
  <si>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</si>
  <si>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</si>
  <si>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</si>
  <si>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</si>
  <si>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</si>
  <si>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</si>
  <si>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</si>
  <si>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</si>
  <si>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</si>
  <si>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</si>
  <si>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</si>
  <si>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</si>
  <si>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</si>
  <si>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</si>
  <si>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</si>
  <si>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</si>
  <si>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</si>
  <si>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</si>
  <si>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</si>
  <si>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</si>
  <si>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</si>
  <si>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</si>
  <si>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</si>
  <si>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</si>
  <si>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</si>
  <si>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</si>
  <si>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</si>
  <si>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</si>
  <si>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</si>
  <si>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</si>
  <si>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</si>
  <si>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</si>
  <si>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</si>
  <si>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</si>
  <si>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</si>
  <si>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</si>
  <si>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</si>
  <si>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</si>
  <si>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</si>
  <si>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</si>
  <si>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</si>
  <si>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</si>
  <si>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</si>
  <si>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</si>
  <si>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</si>
  <si>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</si>
  <si>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</si>
  <si>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</si>
  <si>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</si>
  <si>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</si>
  <si>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</si>
  <si>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</si>
  <si>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</si>
  <si>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</si>
  <si>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</si>
  <si>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</si>
  <si>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</si>
  <si>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</si>
  <si>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</si>
  <si>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</si>
  <si>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</si>
  <si>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</si>
  <si>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</si>
  <si>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</si>
  <si>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</si>
  <si>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</si>
  <si>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</si>
  <si>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</si>
  <si>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</si>
  <si>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</si>
  <si>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</si>
  <si>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</si>
  <si>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</si>
  <si>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</si>
  <si>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</si>
  <si>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</si>
  <si>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</si>
  <si>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</si>
  <si>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</si>
  <si>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</si>
  <si>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</si>
  <si>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</si>
  <si>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</si>
  <si>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</si>
  <si>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</si>
  <si>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</si>
  <si>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</si>
  <si>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</si>
  <si>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</si>
  <si>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</si>
  <si>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</si>
  <si>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</si>
  <si>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</si>
  <si>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</si>
  <si>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</si>
  <si>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</si>
  <si>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</si>
  <si>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</si>
  <si>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</si>
  <si>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</si>
  <si>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</si>
  <si>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</si>
  <si>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</si>
  <si>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</si>
  <si>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</si>
  <si>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</si>
  <si>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</si>
  <si>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</si>
  <si>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</si>
  <si>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</si>
  <si>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</si>
  <si>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</si>
  <si>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</si>
  <si>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</si>
  <si>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</si>
  <si>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</si>
  <si>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</si>
  <si>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</si>
  <si>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</si>
  <si>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</si>
  <si>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</si>
  <si>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</si>
  <si>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</si>
  <si>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</si>
  <si>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</si>
  <si>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</si>
  <si>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</si>
  <si>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</si>
  <si>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</si>
  <si>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</si>
  <si>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</si>
  <si>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</si>
  <si>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</si>
  <si>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</si>
  <si>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</si>
  <si>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</si>
  <si>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</si>
  <si>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</si>
  <si>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</si>
  <si>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</si>
  <si>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</si>
  <si>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</si>
  <si>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</si>
  <si>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</si>
  <si>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</si>
  <si>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</si>
  <si>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</si>
  <si>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</si>
  <si>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</si>
  <si>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</si>
  <si>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</si>
  <si>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</si>
  <si>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</si>
  <si>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</si>
  <si>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</si>
  <si>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</si>
  <si>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</si>
  <si>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</si>
  <si>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</si>
  <si>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</si>
  <si>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</si>
  <si>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</si>
  <si>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</si>
  <si>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</si>
  <si>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</si>
  <si>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</si>
  <si>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</si>
  <si>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</si>
  <si>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</si>
  <si>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</si>
  <si>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</si>
  <si>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</si>
  <si>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</si>
  <si>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</si>
  <si>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</si>
  <si>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</si>
  <si>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</si>
  <si>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</si>
  <si>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</si>
  <si>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</si>
  <si>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</si>
  <si>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</si>
  <si>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</si>
  <si>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</si>
  <si>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</si>
  <si>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</si>
  <si>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</si>
  <si>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</si>
  <si>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</si>
  <si>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</si>
  <si>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</si>
  <si>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</si>
  <si>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</si>
  <si>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</si>
  <si>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</si>
  <si>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</si>
  <si>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</si>
  <si>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</si>
  <si>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</si>
  <si>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</si>
  <si>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</si>
  <si>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</si>
  <si>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</si>
  <si>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</si>
  <si>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</si>
  <si>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</si>
  <si>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</si>
  <si>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</si>
  <si>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</si>
  <si>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</si>
  <si>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</si>
  <si>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</si>
  <si>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</si>
  <si>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</si>
  <si>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</si>
  <si>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</si>
  <si>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</si>
  <si>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</si>
  <si>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</si>
  <si>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</si>
  <si>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</si>
  <si>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</si>
  <si>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</si>
  <si>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</si>
  <si>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</si>
  <si>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</si>
  <si>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</si>
  <si>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</si>
  <si>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</si>
  <si>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</si>
  <si>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</si>
  <si>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</si>
  <si>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</si>
  <si>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</si>
  <si>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</si>
  <si>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</si>
  <si>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</si>
  <si>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</si>
  <si>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</si>
  <si>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</si>
  <si>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</si>
  <si>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</si>
  <si>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</si>
  <si>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</si>
  <si>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</si>
  <si>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</si>
  <si>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</si>
  <si>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</si>
  <si>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</si>
  <si>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</si>
  <si>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</si>
  <si>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</si>
  <si>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</si>
  <si>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</si>
  <si>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</si>
  <si>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</si>
  <si>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</si>
  <si>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</si>
  <si>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</si>
  <si>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</si>
  <si>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</si>
  <si>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</si>
  <si>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</si>
  <si>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</si>
  <si>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</si>
  <si>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</si>
  <si>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</si>
  <si>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</si>
  <si>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</si>
  <si>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</si>
  <si>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</si>
  <si>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</si>
  <si>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</si>
  <si>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</si>
  <si>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</si>
  <si>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</si>
  <si>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</si>
  <si>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</si>
  <si>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</si>
  <si>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</si>
  <si>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</si>
  <si>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</si>
  <si>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</si>
  <si>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</si>
  <si>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</si>
  <si>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</si>
  <si>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</si>
  <si>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</si>
  <si>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</si>
  <si>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</si>
  <si>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</si>
  <si>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</si>
  <si>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</si>
  <si>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</si>
  <si>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</si>
  <si>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</si>
  <si>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</si>
  <si>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</si>
  <si>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</si>
  <si>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</si>
  <si>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</si>
  <si>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</si>
  <si>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</si>
  <si>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</si>
  <si>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</si>
  <si>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</si>
  <si>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</si>
  <si>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</si>
  <si>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</si>
  <si>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</si>
  <si>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</si>
  <si>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</si>
  <si>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</si>
  <si>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</si>
  <si>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</si>
  <si>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</si>
  <si>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</si>
  <si>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</si>
  <si>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</si>
  <si>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</si>
  <si>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</si>
  <si>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</si>
  <si>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</si>
  <si>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</si>
  <si>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</si>
  <si>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</si>
  <si>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</si>
  <si>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</si>
  <si>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</si>
  <si>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</si>
  <si>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</si>
  <si>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</si>
  <si>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</si>
  <si>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</si>
  <si>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</si>
  <si>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</si>
  <si>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</si>
  <si>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</si>
  <si>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</si>
  <si>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</si>
  <si>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</si>
  <si>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</si>
  <si>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</si>
  <si>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</si>
  <si>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</si>
  <si>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</si>
  <si>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</si>
  <si>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</si>
  <si>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</si>
  <si>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</si>
  <si>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</si>
  <si>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</si>
  <si>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</si>
  <si>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</si>
  <si>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</si>
  <si>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</si>
  <si>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</si>
  <si>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</si>
  <si>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</si>
  <si>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</si>
  <si>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</si>
  <si>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</si>
  <si>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</si>
  <si>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</si>
  <si>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</si>
  <si>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</si>
  <si>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</si>
  <si>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</si>
  <si>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</si>
  <si>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</si>
  <si>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</si>
  <si>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</si>
  <si>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</si>
  <si>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</si>
  <si>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</si>
  <si>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</si>
  <si>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</si>
  <si>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</si>
  <si>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</si>
  <si>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</si>
  <si>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</si>
  <si>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</si>
  <si>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</si>
  <si>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</si>
  <si>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</si>
  <si>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</si>
  <si>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</si>
  <si>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</si>
  <si>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</si>
  <si>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</si>
  <si>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</si>
  <si>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</si>
  <si>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</si>
  <si>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</si>
  <si>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</si>
  <si>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</si>
  <si>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</si>
  <si>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</si>
  <si>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</si>
  <si>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</si>
  <si>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</si>
  <si>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</si>
  <si>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</si>
  <si>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</si>
  <si>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</si>
  <si>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</si>
  <si>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</si>
  <si>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</si>
  <si>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</si>
  <si>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</si>
  <si>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</si>
  <si>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</si>
  <si>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</si>
  <si>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</si>
  <si>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</si>
  <si>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</si>
  <si>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</si>
  <si>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</si>
  <si>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</si>
  <si>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</si>
  <si>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</si>
  <si>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</si>
  <si>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</si>
  <si>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</si>
  <si>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</si>
  <si>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</si>
  <si>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</si>
  <si>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</si>
  <si>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</si>
  <si>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</si>
  <si>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</si>
  <si>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</si>
  <si>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</si>
  <si>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</si>
  <si>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</si>
  <si>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</si>
  <si>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</si>
  <si>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</si>
  <si>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</si>
  <si>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</si>
  <si>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</si>
  <si>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</si>
  <si>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</si>
  <si>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</si>
  <si>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</si>
  <si>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</si>
  <si>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</si>
  <si>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</si>
  <si>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</si>
  <si>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</si>
  <si>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</si>
  <si>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</si>
  <si>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</si>
  <si>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</si>
  <si>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</si>
  <si>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</si>
  <si>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</si>
  <si>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</si>
  <si>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</si>
  <si>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</si>
  <si>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</si>
  <si>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</si>
  <si>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</si>
  <si>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</si>
  <si>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</si>
  <si>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</si>
  <si>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</si>
  <si>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</si>
  <si>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</si>
  <si>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</si>
  <si>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</si>
  <si>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</si>
  <si>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</si>
  <si>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</si>
  <si>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</si>
  <si>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</si>
  <si>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</si>
  <si>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</si>
  <si>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</si>
  <si>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</si>
  <si>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</si>
  <si>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</si>
  <si>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</si>
  <si>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</si>
  <si>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</si>
  <si>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</si>
  <si>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</si>
  <si>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</si>
  <si>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</si>
  <si>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</si>
  <si>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</si>
  <si>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</si>
  <si>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</si>
  <si>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</si>
  <si>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</si>
  <si>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</si>
  <si>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</si>
  <si>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</si>
  <si>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</si>
  <si>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</si>
  <si>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</si>
  <si>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</si>
  <si>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</si>
  <si>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</si>
  <si>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</si>
  <si>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</si>
  <si>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</si>
  <si>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</si>
  <si>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</si>
  <si>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</si>
  <si>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</si>
  <si>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</si>
  <si>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</si>
  <si>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</si>
  <si>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</si>
  <si>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</si>
  <si>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</si>
  <si>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</si>
  <si>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</si>
  <si>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</si>
  <si>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</si>
  <si>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</si>
  <si>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</si>
  <si>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</si>
  <si>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</si>
  <si>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</si>
  <si>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</si>
  <si>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</si>
  <si>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</si>
  <si>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</si>
  <si>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</si>
  <si>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</si>
  <si>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</si>
  <si>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</si>
  <si>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</si>
  <si>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</si>
  <si>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</si>
  <si>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</si>
  <si>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</si>
  <si>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</si>
  <si>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</si>
  <si>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</si>
  <si>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</si>
  <si>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</si>
  <si>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</si>
  <si>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</si>
  <si>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</si>
  <si>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</si>
  <si>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</si>
  <si>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</si>
  <si>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</si>
  <si>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</si>
  <si>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</si>
  <si>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</si>
  <si>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</si>
  <si>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</si>
  <si>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</si>
  <si>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</si>
  <si>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</si>
  <si>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</si>
  <si>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</si>
  <si>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</si>
  <si>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</si>
  <si>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</si>
  <si>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</si>
  <si>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</si>
  <si>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</si>
  <si>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</si>
  <si>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</si>
  <si>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</si>
  <si>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</si>
  <si>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</si>
  <si>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</si>
  <si>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</si>
  <si>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</si>
  <si>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</si>
  <si>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</si>
  <si>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</si>
  <si>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</si>
  <si>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</si>
  <si>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</si>
  <si>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</si>
  <si>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</si>
  <si>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</si>
  <si>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</si>
  <si>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</si>
  <si>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</si>
  <si>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</si>
  <si>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</si>
  <si>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</si>
  <si>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</si>
  <si>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</si>
  <si>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</si>
  <si>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</si>
  <si>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</si>
  <si>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</si>
  <si>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</si>
  <si>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</si>
  <si>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</si>
  <si>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</si>
  <si>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</si>
  <si>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</si>
  <si>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</si>
  <si>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</si>
  <si>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</si>
  <si>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</si>
  <si>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</si>
  <si>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</si>
  <si>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</si>
  <si>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</si>
  <si>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</si>
  <si>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</si>
  <si>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</si>
  <si>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</si>
  <si>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</si>
  <si>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</si>
  <si>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</si>
  <si>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</si>
  <si>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</si>
  <si>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</si>
  <si>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</si>
  <si>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</si>
  <si>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</si>
  <si>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</si>
  <si>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</si>
  <si>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</si>
  <si>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</si>
  <si>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</si>
  <si>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</si>
  <si>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</si>
  <si>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</si>
  <si>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</si>
  <si>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</si>
  <si>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</si>
  <si>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</si>
  <si>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</si>
  <si>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</si>
  <si>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</si>
  <si>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</si>
  <si>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</si>
  <si>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</si>
  <si>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</si>
  <si>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</si>
  <si>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</si>
  <si>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</si>
  <si>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</si>
  <si>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</si>
  <si>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</si>
  <si>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</si>
  <si>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</si>
  <si>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</si>
  <si>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</si>
  <si>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</si>
  <si>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</si>
  <si>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</si>
  <si>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</si>
  <si>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</si>
  <si>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</si>
  <si>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</si>
  <si>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</si>
  <si>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</si>
  <si>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</si>
  <si>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</si>
  <si>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</si>
  <si>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</si>
  <si>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</si>
  <si>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</si>
  <si>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</si>
  <si>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</si>
  <si>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</si>
  <si>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</si>
  <si>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</si>
  <si>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</si>
  <si>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</si>
  <si>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</si>
  <si>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</si>
  <si>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</si>
  <si>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</si>
  <si>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</si>
  <si>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</si>
  <si>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</si>
  <si>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</si>
  <si>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</si>
  <si>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</si>
  <si>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</si>
  <si>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</si>
  <si>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</si>
  <si>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</si>
  <si>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</si>
  <si>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</si>
  <si>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</si>
  <si>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</si>
  <si>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</si>
  <si>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</si>
  <si>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</si>
  <si>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</si>
  <si>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</si>
  <si>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</si>
  <si>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</si>
  <si>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</si>
  <si>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</si>
  <si>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</si>
  <si>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</si>
  <si>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</si>
  <si>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</si>
  <si>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</si>
  <si>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</si>
  <si>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</si>
  <si>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</si>
  <si>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</si>
  <si>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</si>
  <si>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</si>
  <si>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</si>
  <si>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</si>
  <si>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</si>
  <si>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</si>
  <si>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</si>
  <si>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</si>
  <si>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</si>
  <si>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</si>
  <si>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</si>
  <si>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</si>
  <si>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</si>
  <si>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</si>
  <si>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</si>
  <si>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</si>
  <si>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</si>
  <si>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</si>
  <si>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</si>
  <si>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</si>
  <si>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</si>
  <si>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</si>
  <si>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</si>
  <si>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</si>
  <si>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</si>
  <si>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</si>
  <si>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</si>
  <si>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</si>
  <si>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</si>
  <si>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</si>
  <si>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</si>
  <si>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</si>
  <si>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</si>
  <si>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</si>
  <si>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</si>
  <si>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</si>
  <si>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</si>
  <si>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</si>
  <si>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</si>
  <si>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</si>
  <si>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</si>
  <si>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</si>
  <si>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</si>
  <si>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</si>
  <si>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</si>
  <si>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</si>
  <si>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</si>
  <si>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</si>
  <si>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</si>
  <si>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</si>
  <si>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</si>
  <si>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</si>
  <si>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</si>
  <si>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</si>
  <si>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</si>
  <si>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</si>
  <si>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</si>
  <si>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</si>
  <si>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</si>
  <si>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</si>
  <si>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</si>
  <si>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</si>
  <si>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</si>
  <si>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</si>
  <si>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</si>
  <si>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</si>
  <si>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</si>
  <si>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</si>
  <si>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</si>
  <si>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</si>
  <si>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</si>
  <si>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</si>
  <si>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</si>
  <si>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</si>
  <si>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</si>
  <si>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</si>
  <si>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</si>
  <si>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</si>
  <si>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</si>
  <si>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</si>
  <si>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</si>
  <si>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</si>
  <si>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</si>
  <si>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</si>
  <si>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</si>
  <si>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</si>
  <si>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</si>
  <si>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</si>
  <si>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</si>
  <si>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</si>
  <si>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</si>
  <si>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</si>
  <si>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</si>
  <si>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</si>
  <si>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</si>
  <si>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</si>
  <si>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</si>
  <si>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</si>
  <si>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</si>
  <si>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</si>
  <si>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</si>
  <si>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</si>
  <si>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</si>
  <si>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</si>
  <si>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</si>
  <si>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</si>
  <si>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</si>
  <si>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</si>
  <si>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</si>
  <si>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</si>
  <si>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</si>
  <si>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</si>
  <si>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</si>
  <si>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</si>
  <si>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</si>
  <si>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</si>
  <si>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</si>
  <si>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</si>
  <si>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</si>
  <si>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</si>
  <si>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</si>
  <si>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</si>
  <si>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</si>
  <si>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</si>
  <si>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</si>
  <si>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</si>
  <si>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</si>
  <si>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</si>
  <si>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</si>
  <si>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</si>
  <si>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</si>
  <si>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</si>
  <si>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</si>
  <si>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</si>
  <si>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</si>
  <si>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</si>
  <si>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</si>
  <si>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</si>
  <si>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</si>
  <si>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</si>
  <si>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</si>
  <si>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</si>
  <si>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</si>
  <si>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</si>
  <si>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</si>
  <si>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</si>
  <si>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</si>
  <si>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</si>
  <si>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</si>
  <si>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</si>
  <si>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</si>
  <si>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</si>
  <si>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</si>
  <si>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</si>
  <si>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</si>
  <si>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</si>
  <si>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</si>
  <si>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</si>
  <si>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</si>
  <si>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</si>
  <si>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</si>
  <si>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</si>
  <si>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</si>
  <si>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</si>
  <si>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</si>
  <si>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</si>
  <si>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</si>
  <si>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</si>
  <si>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</si>
  <si>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</si>
  <si>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</si>
  <si>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</si>
  <si>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</si>
  <si>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</si>
  <si>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</si>
  <si>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</si>
  <si>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</si>
  <si>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</si>
  <si>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</si>
  <si>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</si>
  <si>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</si>
  <si>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</si>
  <si>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</si>
  <si>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</si>
  <si>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</si>
  <si>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</si>
  <si>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</si>
  <si>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</si>
  <si>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</si>
  <si>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</si>
  <si>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</si>
  <si>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</si>
  <si>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</si>
  <si>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</si>
  <si>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</si>
  <si>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</si>
  <si>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</si>
  <si>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</si>
  <si>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</si>
  <si>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</si>
  <si>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</si>
  <si>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</si>
  <si>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</si>
  <si>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</si>
  <si>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</si>
  <si>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</si>
  <si>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</si>
  <si>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</si>
  <si>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</si>
  <si>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</si>
  <si>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</si>
  <si>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</si>
  <si>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</si>
  <si>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</si>
  <si>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</si>
  <si>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</si>
  <si>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</si>
  <si>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</si>
  <si>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</si>
  <si>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</si>
  <si>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</si>
  <si>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</si>
  <si>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</si>
  <si>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</si>
  <si>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</si>
  <si>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</si>
  <si>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</si>
  <si>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</si>
  <si>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</si>
  <si>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</si>
  <si>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</si>
  <si>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</si>
  <si>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</si>
  <si>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</si>
  <si>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</si>
  <si>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</si>
  <si>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</si>
  <si>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</si>
  <si>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</si>
  <si>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</si>
  <si>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</si>
  <si>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</si>
  <si>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</si>
  <si>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</si>
  <si>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</si>
  <si>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</si>
  <si>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</si>
  <si>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</si>
  <si>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</si>
  <si>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</si>
  <si>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</si>
  <si>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</si>
  <si>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</si>
  <si>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</si>
  <si>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</si>
  <si>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</si>
  <si>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</si>
  <si>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</si>
  <si>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</si>
  <si>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</si>
  <si>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</si>
  <si>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</si>
  <si>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</si>
  <si>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</si>
  <si>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</si>
  <si>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</si>
  <si>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</si>
  <si>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</si>
  <si>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</si>
  <si>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</si>
  <si>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</si>
  <si>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</si>
  <si>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</si>
  <si>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</si>
  <si>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</si>
  <si>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</si>
  <si>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</si>
  <si>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</si>
  <si>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</si>
  <si>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</si>
  <si>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</si>
  <si>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</si>
  <si>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</si>
  <si>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</si>
  <si>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</si>
  <si>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</si>
  <si>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</si>
  <si>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</si>
  <si>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</si>
  <si>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</si>
  <si>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</si>
  <si>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</si>
  <si>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</si>
  <si>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</si>
  <si>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</si>
  <si>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</si>
  <si>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</si>
  <si>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</si>
  <si>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</si>
  <si>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</si>
  <si>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</si>
  <si>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</si>
  <si>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</si>
  <si>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</si>
  <si>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</si>
  <si>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</si>
  <si>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</si>
  <si>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</si>
  <si>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</si>
  <si>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</si>
  <si>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</si>
  <si>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</si>
  <si>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</si>
  <si>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</si>
  <si>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</si>
  <si>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</si>
  <si>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</si>
  <si>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</si>
  <si>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</si>
  <si>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</si>
  <si>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</si>
  <si>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</si>
  <si>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</si>
  <si>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</si>
  <si>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</si>
  <si>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</si>
  <si>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</si>
  <si>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</si>
  <si>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</si>
  <si>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</si>
  <si>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</si>
  <si>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</si>
  <si>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</si>
  <si>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</si>
  <si>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</si>
  <si>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</si>
  <si>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</si>
  <si>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</si>
  <si>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</si>
  <si>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</si>
  <si>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</si>
  <si>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</si>
  <si>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</si>
  <si>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</si>
  <si>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</si>
  <si>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</si>
  <si>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</si>
  <si>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</si>
  <si>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</si>
  <si>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</si>
  <si>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</si>
  <si>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</si>
  <si>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</si>
  <si>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</si>
  <si>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</si>
  <si>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</si>
  <si>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</si>
  <si>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</si>
  <si>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</si>
  <si>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</si>
  <si>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</si>
  <si>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</si>
  <si>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</si>
  <si>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</si>
  <si>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</si>
  <si>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</si>
  <si>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</si>
  <si>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</si>
  <si>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</si>
  <si>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</si>
  <si>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</si>
  <si>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</si>
  <si>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</si>
  <si>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</si>
  <si>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</si>
  <si>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</si>
  <si>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</si>
  <si>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</si>
  <si>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</si>
  <si>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</si>
  <si>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</si>
  <si>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</si>
  <si>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</si>
  <si>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</si>
  <si>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</si>
  <si>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</si>
  <si>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</si>
  <si>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</si>
  <si>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</si>
  <si>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</si>
  <si>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</si>
  <si>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</si>
  <si>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</si>
  <si>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</si>
  <si>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</si>
  <si>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</si>
  <si>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</si>
  <si>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</si>
  <si>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</si>
  <si>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</si>
  <si>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</si>
  <si>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</si>
  <si>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</si>
  <si>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</si>
  <si>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</si>
  <si>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</si>
  <si>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</si>
  <si>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</si>
  <si>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</si>
  <si>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</si>
  <si>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</si>
  <si>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</si>
  <si>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</si>
  <si>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</si>
  <si>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</si>
  <si>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</si>
  <si>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</si>
  <si>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</si>
  <si>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</si>
  <si>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</si>
  <si>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</si>
  <si>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</si>
  <si>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</si>
  <si>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</si>
  <si>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</si>
  <si>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</si>
  <si>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</si>
  <si>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</si>
  <si>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</si>
  <si>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</si>
  <si>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</si>
  <si>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</si>
  <si>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</si>
  <si>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</si>
  <si>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</si>
  <si>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</si>
  <si>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</si>
  <si>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</si>
  <si>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</si>
  <si>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</si>
  <si>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</si>
  <si>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</si>
  <si>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</si>
  <si>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</si>
  <si>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</si>
  <si>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</si>
  <si>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</si>
  <si>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</si>
  <si>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</si>
  <si>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</si>
  <si>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</si>
  <si>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</si>
  <si>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</si>
  <si>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</si>
  <si>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</si>
  <si>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</si>
  <si>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</si>
  <si>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</si>
  <si>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</si>
  <si>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</si>
  <si>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</si>
  <si>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</si>
  <si>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</si>
  <si>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</si>
  <si>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</si>
  <si>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</si>
  <si>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</si>
  <si>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</si>
  <si>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</si>
  <si>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</si>
  <si>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</si>
  <si>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</si>
  <si>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</si>
  <si>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</si>
  <si>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</si>
  <si>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</si>
  <si>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</si>
  <si>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</si>
  <si>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</si>
  <si>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</si>
  <si>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</si>
  <si>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</si>
  <si>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</si>
  <si>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</si>
  <si>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</si>
  <si>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</si>
  <si>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</si>
  <si>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</si>
  <si>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</si>
  <si>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</si>
  <si>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</si>
  <si>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</si>
  <si>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</si>
  <si>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</si>
  <si>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</si>
  <si>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</si>
  <si>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</si>
  <si>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</si>
  <si>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</si>
  <si>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</si>
  <si>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</si>
  <si>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</si>
  <si>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</si>
  <si>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</si>
  <si>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</si>
  <si>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</si>
  <si>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</si>
  <si>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</si>
  <si>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</si>
  <si>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</si>
  <si>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</si>
  <si>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</si>
  <si>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</si>
  <si>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</si>
  <si>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</si>
  <si>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</si>
  <si>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</si>
  <si>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</si>
  <si>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</si>
  <si>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</si>
  <si>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</si>
  <si>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</si>
  <si>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</si>
  <si>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</si>
  <si>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</si>
  <si>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</si>
  <si>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</si>
  <si>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</si>
  <si>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</si>
  <si>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</si>
  <si>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</si>
  <si>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</si>
  <si>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</si>
  <si>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</si>
  <si>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</si>
  <si>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</si>
  <si>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</si>
  <si>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</si>
  <si>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</si>
  <si>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</si>
  <si>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</si>
  <si>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</si>
  <si>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</si>
  <si>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</si>
  <si>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</si>
  <si>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</si>
  <si>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</si>
  <si>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</si>
  <si>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</si>
  <si>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</si>
  <si>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</si>
  <si>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</si>
  <si>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</si>
  <si>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</si>
  <si>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</si>
  <si>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</si>
  <si>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</si>
  <si>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</si>
  <si>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</si>
  <si>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</si>
  <si>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</si>
  <si>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</si>
  <si>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</si>
  <si>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</si>
  <si>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</si>
  <si>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</si>
  <si>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</si>
  <si>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</si>
  <si>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</si>
  <si>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</si>
  <si>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</si>
  <si>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</si>
  <si>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</si>
  <si>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</si>
  <si>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</si>
  <si>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</si>
  <si>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</si>
  <si>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</si>
  <si>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</si>
  <si>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</si>
  <si>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</si>
  <si>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</si>
  <si>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</si>
  <si>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</si>
  <si>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</si>
  <si>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</si>
  <si>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</si>
  <si>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</si>
  <si>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</si>
  <si>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</si>
  <si>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</si>
  <si>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</si>
  <si>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</si>
  <si>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</si>
  <si>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</si>
  <si>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</si>
  <si>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</si>
  <si>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</si>
  <si>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</si>
  <si>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</si>
  <si>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</si>
  <si>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</si>
  <si>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</si>
  <si>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</si>
  <si>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</si>
  <si>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</si>
  <si>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</si>
  <si>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</si>
  <si>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</si>
  <si>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</si>
  <si>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</si>
  <si>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</si>
  <si>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</si>
  <si>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</si>
  <si>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</si>
  <si>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</si>
  <si>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</si>
  <si>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</si>
  <si>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</si>
  <si>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</si>
  <si>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</si>
  <si>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</si>
  <si>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</si>
  <si>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</si>
  <si>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</si>
  <si>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</si>
  <si>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</si>
  <si>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</si>
  <si>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</si>
  <si>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</si>
  <si>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</si>
  <si>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</si>
  <si>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</si>
  <si>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</si>
  <si>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</si>
  <si>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</si>
  <si>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</si>
  <si>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</si>
  <si>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</si>
  <si>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</si>
  <si>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</si>
  <si>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</si>
  <si>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</si>
  <si>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</si>
  <si>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</si>
  <si>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</si>
  <si>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</si>
  <si>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</si>
  <si>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</si>
  <si>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</si>
  <si>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</si>
  <si>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</si>
  <si>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</si>
  <si>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</si>
  <si>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</si>
  <si>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</si>
  <si>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</si>
  <si>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</si>
  <si>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</si>
  <si>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</si>
  <si>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</si>
  <si>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</si>
  <si>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</si>
  <si>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</si>
  <si>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</si>
  <si>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</si>
  <si>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</si>
  <si>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</si>
  <si>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</si>
  <si>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</si>
  <si>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</si>
  <si>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</si>
  <si>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</si>
  <si>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</si>
  <si>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</si>
  <si>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</si>
  <si>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</si>
  <si>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</si>
  <si>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</si>
  <si>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</si>
  <si>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</si>
  <si>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</si>
  <si>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</si>
  <si>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</si>
  <si>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</si>
  <si>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</si>
  <si>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</si>
  <si>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</si>
  <si>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</si>
  <si>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</si>
  <si>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</si>
  <si>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</si>
  <si>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</si>
  <si>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</si>
  <si>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</si>
  <si>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</si>
  <si>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</si>
  <si>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</si>
  <si>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</si>
  <si>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</si>
  <si>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</si>
  <si>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</si>
  <si>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</si>
  <si>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</si>
  <si>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</si>
  <si>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</si>
  <si>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</si>
  <si>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</si>
  <si>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</si>
  <si>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</si>
  <si>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</si>
  <si>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</si>
  <si>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</si>
  <si>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</si>
  <si>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</si>
  <si>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</si>
  <si>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</si>
  <si>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</si>
  <si>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</si>
  <si>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</si>
  <si>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</si>
  <si>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</si>
  <si>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</si>
  <si>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</si>
  <si>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</si>
  <si>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</si>
  <si>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</si>
  <si>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</si>
  <si>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</si>
  <si>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</si>
  <si>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</si>
  <si>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</si>
  <si>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</si>
  <si>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</si>
  <si>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</si>
  <si>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</si>
  <si>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</si>
  <si>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</si>
  <si>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</si>
  <si>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</si>
  <si>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</si>
  <si>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</si>
  <si>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</si>
  <si>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</si>
  <si>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</si>
  <si>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</si>
  <si>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</si>
  <si>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</si>
  <si>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</si>
  <si>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</si>
  <si>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</si>
  <si>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</si>
  <si>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</si>
  <si>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</si>
  <si>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</si>
  <si>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</si>
  <si>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</si>
  <si>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</si>
  <si>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</si>
  <si>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</si>
  <si>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</si>
  <si>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</si>
  <si>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</si>
  <si>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</si>
  <si>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</si>
  <si>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</si>
  <si>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</si>
  <si>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</si>
  <si>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</si>
  <si>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</si>
  <si>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</si>
  <si>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</si>
  <si>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</si>
  <si>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</si>
  <si>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</si>
  <si>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</si>
  <si>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</si>
  <si>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</si>
  <si>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</si>
  <si>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</si>
  <si>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</si>
  <si>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</si>
  <si>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</si>
  <si>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</si>
  <si>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</si>
  <si>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</si>
  <si>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</si>
  <si>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</si>
  <si>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</si>
  <si>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</si>
  <si>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</si>
  <si>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</si>
  <si>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</si>
  <si>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</si>
  <si>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</si>
  <si>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</si>
  <si>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</si>
  <si>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</si>
  <si>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</si>
  <si>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</si>
  <si>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</si>
  <si>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</si>
  <si>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</si>
  <si>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</si>
  <si>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</si>
  <si>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</si>
  <si>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</si>
  <si>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</si>
  <si>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</si>
  <si>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</si>
  <si>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</si>
  <si>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</si>
  <si>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</si>
  <si>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</si>
  <si>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</si>
  <si>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</si>
  <si>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</si>
  <si>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</si>
  <si>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</si>
  <si>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</si>
  <si>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</si>
  <si>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</si>
  <si>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</si>
  <si>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</si>
  <si>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</si>
  <si>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</si>
  <si>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</si>
  <si>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</si>
  <si>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</si>
  <si>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</si>
  <si>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</si>
  <si>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</si>
  <si>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</si>
  <si>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</si>
  <si>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</si>
  <si>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</si>
  <si>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</si>
  <si>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</si>
  <si>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</si>
  <si>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</si>
  <si>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</si>
  <si>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</si>
  <si>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</si>
  <si>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</si>
  <si>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</si>
  <si>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</si>
  <si>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</si>
  <si>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</si>
  <si>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</si>
  <si>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</si>
  <si>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</si>
  <si>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</si>
  <si>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</si>
  <si>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</si>
  <si>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</si>
  <si>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</si>
  <si>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</si>
  <si>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</si>
  <si>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</si>
  <si>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</si>
  <si>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</si>
  <si>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</si>
  <si>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</si>
  <si>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</si>
  <si>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</si>
  <si>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</si>
  <si>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</si>
  <si>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</si>
  <si>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</si>
  <si>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</si>
  <si>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</si>
  <si>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</si>
  <si>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</si>
  <si>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</si>
  <si>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</si>
  <si>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</si>
  <si>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</si>
  <si>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</si>
  <si>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</si>
  <si>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</si>
  <si>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</si>
  <si>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</si>
  <si>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</si>
  <si>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</si>
  <si>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</si>
  <si>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</si>
  <si>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</si>
  <si>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</si>
  <si>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</si>
  <si>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</si>
  <si>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</si>
  <si>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</si>
  <si>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</si>
  <si>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</si>
  <si>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</si>
  <si>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</si>
  <si>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</si>
  <si>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</si>
  <si>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</si>
  <si>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</si>
  <si>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</si>
  <si>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</si>
  <si>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</si>
  <si>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</si>
  <si>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</si>
  <si>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</si>
  <si>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</si>
  <si>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</si>
  <si>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</si>
  <si>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</si>
  <si>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</si>
  <si>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</si>
  <si>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</si>
  <si>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</si>
  <si>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</si>
  <si>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</si>
  <si>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</si>
  <si>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</si>
  <si>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</si>
  <si>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</si>
  <si>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</si>
  <si>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</si>
  <si>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</si>
  <si>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</si>
  <si>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</si>
  <si>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</si>
  <si>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</si>
  <si>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</si>
  <si>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</si>
  <si>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</si>
  <si>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</si>
  <si>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</si>
  <si>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</si>
  <si>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</si>
  <si>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</si>
  <si>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</si>
  <si>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</si>
  <si>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</si>
  <si>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</si>
  <si>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</si>
  <si>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</si>
  <si>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</si>
  <si>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</si>
  <si>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</si>
  <si>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</si>
  <si>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</si>
  <si>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</si>
  <si>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</si>
  <si>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</si>
  <si>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</si>
  <si>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</si>
  <si>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</si>
  <si>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</si>
  <si>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</si>
  <si>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</si>
  <si>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</si>
  <si>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</si>
  <si>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</si>
  <si>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</si>
  <si>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</si>
  <si>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</si>
  <si>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</si>
  <si>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</si>
  <si>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</si>
  <si>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</si>
  <si>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</si>
  <si>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</si>
  <si>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</si>
  <si>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</si>
  <si>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</si>
  <si>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</si>
  <si>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</si>
  <si>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</si>
  <si>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</si>
  <si>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</si>
  <si>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</si>
  <si>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</si>
  <si>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</si>
  <si>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</si>
  <si>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</si>
  <si>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</si>
  <si>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</si>
  <si>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</si>
  <si>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</si>
  <si>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</si>
  <si>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</si>
  <si>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</si>
  <si>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</si>
  <si>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</si>
  <si>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</si>
  <si>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</si>
  <si>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</si>
  <si>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</si>
  <si>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</si>
  <si>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</si>
  <si>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</si>
  <si>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</si>
  <si>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</si>
  <si>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</si>
  <si>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</si>
  <si>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</si>
  <si>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</si>
  <si>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</si>
  <si>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</si>
  <si>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</si>
  <si>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</si>
  <si>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</si>
  <si>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</si>
  <si>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</si>
  <si>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</si>
  <si>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</si>
  <si>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</si>
  <si>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</si>
  <si>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</si>
  <si>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</si>
  <si>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</si>
  <si>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</si>
  <si>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</si>
  <si>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</si>
  <si>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</si>
  <si>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</si>
  <si>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</si>
  <si>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</si>
  <si>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</si>
  <si>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</si>
  <si>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</si>
  <si>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</si>
  <si>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</si>
  <si>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</si>
  <si>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</si>
  <si>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</si>
  <si>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</si>
  <si>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</si>
  <si>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</si>
  <si>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</si>
  <si>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</si>
  <si>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</si>
  <si>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</si>
  <si>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</si>
  <si>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</si>
  <si>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</si>
  <si>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</si>
  <si>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</si>
  <si>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</si>
  <si>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</si>
  <si>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</si>
  <si>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</si>
  <si>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</si>
  <si>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</si>
  <si>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</si>
  <si>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</si>
  <si>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</si>
  <si>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</si>
  <si>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</si>
  <si>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</si>
  <si>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</si>
  <si>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</si>
  <si>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</si>
  <si>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</si>
  <si>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</si>
  <si>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</si>
  <si>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</si>
  <si>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</si>
  <si>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</si>
  <si>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</si>
  <si>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</si>
  <si>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</si>
  <si>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</si>
  <si>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</si>
  <si>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</si>
  <si>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</si>
  <si>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</si>
  <si>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</si>
  <si>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</si>
  <si>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</si>
  <si>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</si>
  <si>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</si>
  <si>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</si>
  <si>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</si>
  <si>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</si>
  <si>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</si>
  <si>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</si>
  <si>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</si>
  <si>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</si>
  <si>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</si>
  <si>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</si>
  <si>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</si>
  <si>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</si>
  <si>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</si>
  <si>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</si>
  <si>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</si>
  <si>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</si>
  <si>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</si>
  <si>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</si>
  <si>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</si>
  <si>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</si>
  <si>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</si>
  <si>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</si>
  <si>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</si>
  <si>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</si>
  <si>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</si>
  <si>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</si>
  <si>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</si>
  <si>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</si>
  <si>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</si>
  <si>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</si>
  <si>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</si>
  <si>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</si>
  <si>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</si>
  <si>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</si>
  <si>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</si>
  <si>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</si>
  <si>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</si>
  <si>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</si>
  <si>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</si>
  <si>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</si>
  <si>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</si>
  <si>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</si>
  <si>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</si>
  <si>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</si>
  <si>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</si>
  <si>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</si>
  <si>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</si>
  <si>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</si>
  <si>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</si>
  <si>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</si>
  <si>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</si>
  <si>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</si>
  <si>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</si>
  <si>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</si>
  <si>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</si>
  <si>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</si>
  <si>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</si>
  <si>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</si>
  <si>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</si>
  <si>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</si>
  <si>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</si>
  <si>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</si>
  <si>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</si>
  <si>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</si>
  <si>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</si>
  <si>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</si>
  <si>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</si>
  <si>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</si>
  <si>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</si>
  <si>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</si>
  <si>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</si>
  <si>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</si>
  <si>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</si>
  <si>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</si>
  <si>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</si>
  <si>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</si>
  <si>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</si>
  <si>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</si>
  <si>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</si>
  <si>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</si>
  <si>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</si>
  <si>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</si>
  <si>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</si>
  <si>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</si>
  <si>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</si>
  <si>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</si>
  <si>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</si>
  <si>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</si>
  <si>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</si>
  <si>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</si>
  <si>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</si>
  <si>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</si>
  <si>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</si>
  <si>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</si>
  <si>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</si>
  <si>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</si>
  <si>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</si>
  <si>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</si>
  <si>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</si>
  <si>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</si>
  <si>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</si>
  <si>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</si>
  <si>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</si>
  <si>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</si>
  <si>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</si>
  <si>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</si>
  <si>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</si>
  <si>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</si>
  <si>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</si>
  <si>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</si>
  <si>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</si>
  <si>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</si>
  <si>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</si>
  <si>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</si>
  <si>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</si>
  <si>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</si>
  <si>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</si>
  <si>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</si>
  <si>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</si>
  <si>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</si>
  <si>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</si>
  <si>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</si>
  <si>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</si>
  <si>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</si>
  <si>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</si>
  <si>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</si>
  <si>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</si>
  <si>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</si>
  <si>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</si>
  <si>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</si>
  <si>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</si>
  <si>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</si>
  <si>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</si>
  <si>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</si>
  <si>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</si>
  <si>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</si>
  <si>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</si>
  <si>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</si>
  <si>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</si>
  <si>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</si>
  <si>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</si>
  <si>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</si>
  <si>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</si>
  <si>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</si>
  <si>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</si>
  <si>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</si>
  <si>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</si>
  <si>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</si>
  <si>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</si>
  <si>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</si>
  <si>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</si>
  <si>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</si>
  <si>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</si>
  <si>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</si>
  <si>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</si>
  <si>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</si>
  <si>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</si>
  <si>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</si>
  <si>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</si>
  <si>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</si>
  <si>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</si>
  <si>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</si>
  <si>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</si>
  <si>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</si>
  <si>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</si>
  <si>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</si>
  <si>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</si>
  <si>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</si>
  <si>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</si>
  <si>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</si>
  <si>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</si>
  <si>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</si>
  <si>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</si>
  <si>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</si>
  <si>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</si>
  <si>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</si>
  <si>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</si>
  <si>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</si>
  <si>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</si>
  <si>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</si>
  <si>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</si>
  <si>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</si>
  <si>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</si>
  <si>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</si>
  <si>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</si>
  <si>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</si>
  <si>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</si>
  <si>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</si>
  <si>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</si>
  <si>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</si>
  <si>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</si>
  <si>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</si>
  <si>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</si>
  <si>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</si>
  <si>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</si>
  <si>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</si>
  <si>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</si>
  <si>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</si>
  <si>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</si>
  <si>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</si>
  <si>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</si>
  <si>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</si>
  <si>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</si>
  <si>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</si>
  <si>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</si>
  <si>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</si>
  <si>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</si>
  <si>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</si>
  <si>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</si>
  <si>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</si>
  <si>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</si>
  <si>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</si>
  <si>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</si>
  <si>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</si>
  <si>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</si>
  <si>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</si>
  <si>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</si>
  <si>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</si>
  <si>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</si>
  <si>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</si>
  <si>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</si>
  <si>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PCM-20251109-00001353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</si>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</sst>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307.71732962963142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45970.665755555558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45970.665755555558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45970.665755555558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45970.665755555558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45970.665755555558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45970.665755555558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45970.665755555558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45970.665755555558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45970.665755555558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45970.665755555558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45970.665755555558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45970.665755555558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45970.665755555558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45970.665755555558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45970.665755555558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45970.665755555558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45970.665755555558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45970.665755555558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45970.665755555558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45970.665755555558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45970.665755555558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45970.665755555558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45970.665755555558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45970.665755555558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45970.665755555558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45970.665755555558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45970.665755555558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45970.665755555558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45970.665755555558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45970.665755555558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45970.665755555558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45970.665755555558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45970.665755555558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45970.665755555558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45970.665755555558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45970.665755555558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45970.665755555558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45970.665755555558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45970.665755555558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45970.665755555558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45970.665755555558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45970.665755555558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45970.665755555558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45970.665755555558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45970.665755555558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45970.665755555558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45970.665755555558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45970.665755555558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45970.665755555558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45970.665755555558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45970.665755555558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45970.665755555558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45970.665755555558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45970.665755555558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45970.665755555558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45970.665755555558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45970.665755555558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45970.665755555558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45970.665755555558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45970.665755555558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F3FCAEDA-915E-475A-8FEB-30C6575B165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145.66591759259609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45970.665755555558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45970.665755555558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45970.665755555558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45970.665755555558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45970.665755555558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45970.665755555558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45970.665755555558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45970.665755555558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45970.665755555558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45970.665755555558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45970.665755555558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45970.665755555558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45970.665755555558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45970.665755555558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45970.665755555558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45970.665755555558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45970.665755555558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45970.665755555558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45970.665755555558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45970.665755555558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45970.665755555558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45970.665755555558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45970.665755555558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45970.665755555558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45970.665755555558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45970.665755555558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45970.665755555558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45970.665755555558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45970.665755555558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45970.665755555558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45970.665755555558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45970.665755555558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45970.665755555558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45970.665755555558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45970.665755555558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45970.665755555558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45970.665755555558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45970.665755555558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45970.665755555558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45970.665755555558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45970.665755555558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45970.665755555558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45970.665755555558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45970.665755555558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45970.665755555558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45970.665755555558</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45970.665755555558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45970.665755555558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45970.665755555558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45970.665755555558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45970.665755555558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45970.665755555558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45970.665755555558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45970.665755555558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45970.665755555558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45970.665755555558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45970.665755555558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45970.665755555558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45970.665755555558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45970.665755555558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45970.665755555558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45970.665755555558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45970.665755555558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45970.665755555558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45970.665755555558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45970.665755555558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45970.665755555558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45970.665755555558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45970.665755555558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45970.665755555558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45970.665755555558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45970.665755555558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45970.665755555558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45970.665755555558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45970.665755555558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45970.665755555558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45970.665755555558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45970.665755555558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45970.665755555558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45970.665755555558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45970.665755555558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45970.665755555558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45970.665755555558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45970.665755555558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45970.665755555558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45970.665755555558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45970.665755555558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45970.665755555558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45970.665755555558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45970.665755555558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45970.665755555558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45970.665755555558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45970.665755555558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45970.665755555558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45970.665755555558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45970.665755555558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45970.665755555558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45970.665755555558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45970.665755555558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45970.665755555558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45970.665755555558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45970.665755555558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45970.665755555558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45970.665755555558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45970.665755555558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45970.665755555558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45970.665755555558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45970.665755555558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45970.665755555558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45970.665755555558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45970.665755555558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45970.665755555558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45970.665755555558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45970.665755555558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45970.665755555558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45970.665755555558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45970.665755555558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45970.665755555558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45970.665755555558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45970.665755555558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45970.665755555558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45970.665755555558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45970.665755555558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45970.665755555558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45970.665755555558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45970.665755555558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45970.665755555558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45970.665755555558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45970.665755555558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45970.665755555558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45970.665755555558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45970.665755555558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45970.665755555558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45970.665755555558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45970.665755555558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45970.665755555558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45970.665755555558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45970.665755555558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45970.665755555558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45970.665755555558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45970.665755555558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45970.665755555558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45970.665755555558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45970.665755555558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45970.665755555558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45970.665755555558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45970.665755555558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45970.665755555558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45970.665755555558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45970.665755555558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45970.665755555558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45970.665755555558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45970.665755555558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45970.665755555558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45970.665755555558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45970.665755555558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45970.665755555558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45970.665755555558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45970.665755555558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45970.665755555558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45970.665755555558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45970.665755555558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45970.665755555558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45970.665755555558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45970.665755555558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45970.665755555558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45970.665755555558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45970.665755555558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45970.665755555558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45970.665755555558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45970.665755555558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45970.665755555558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45970.665755555558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45970.665755555558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45970.665755555558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45970.665755555558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45970.665755555558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45970.665755555558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45970.665755555558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45970.665755555558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45970.665755555558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45970.665755555558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45970.665755555558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45970.665755555558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45970.665755555558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45970.665755555558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45970.665755555558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45970.665755555558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45970.665755555558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45970.665755555558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45970.665755555558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45970.665755555558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45970.665755555558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45970.665755555558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45970.665755555558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45970.665755555558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45970.665755555558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45970.665755555558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45970.665755555558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45970.665755555558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45970.665755555558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45970.665755555558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45970.665755555558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45970.665755555558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45970.665755555558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45970.665755555558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45970.665755555558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45970.665755555558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45970.665755555558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45970.665755555558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45970.665755555558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45970.665755555558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45970.665755555558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45970.665755555558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45970.665755555558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45970.665755555558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45970.665755555558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45970.665755555558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45970.665755555558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45970.665755555558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45970.665755555558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45970.665755555558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45970.665755555558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45970.665755555558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45970.665755555558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45970.665755555558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45970.665755555558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45970.665755555558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45970.665755555558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45970.665755555558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45970.665755555558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45970.665755555558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45970.665755555558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45970.665755555558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45970.665755555558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45970.665755555558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45970.665755555558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45970.665755555558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45970.665755555558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45970.665755555558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45970.665755555558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45970.665755555558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45970.665755555558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45970.665755555558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45970.665755555558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45970.665755555558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45970.665755555558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45970.665755555558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45970.665755555558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45970.665755555558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45970.665755555558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45970.665755555558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45970.665755555558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45970.665755555558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45970.665755555558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45970.665755555558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45970.665755555558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45970.665755555558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45970.665755555558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45970.665755555558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45970.665755555558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45970.665755555558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45970.665755555558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45970.665755555558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45970.665755555558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45970.665755555558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45970.665755555558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45970.665755555558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45970.665755555558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45970.665755555558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45970.665755555558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45970.665755555558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45970.665755555558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45970.665755555558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45970.665755555558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45970.665755555558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45970.665755555558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45970.665755555558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45970.665755555558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45970.665755555558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45970.665755555558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45970.665755555558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45970.665755555558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45970.665755555558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45970.665755555558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45970.665755555558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45970.665755555558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45970.665755555558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45970.665755555558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45970.665755555558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45970.665755555558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45970.665755555558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45970.665755555558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45970.665755555558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45970.665755555558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45970.665755555558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45970.665755555558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45970.665755555558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45970.665755555558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45970.665755555558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45970.665755555558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45970.665755555558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45970.665755555558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45970.665755555558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45970.665755555558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45970.665755555558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45970.665755555558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45970.665755555558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45970.665755555558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45970.665755555558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45970.665755555558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45970.665755555558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45970.665755555558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45970.665755555558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45970.665755555558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45970.665755555558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45970.665755555558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45970.665755555558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45970.665755555558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45970.665755555558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45970.665755555558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45970.665755555558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45970.665755555558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45970.665755555558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45970.665755555558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45970.665755555558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45970.665755555558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45970.665755555558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45970.665755555558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45970.665755555558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45970.665755555558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45970.665755555558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45970.665755555558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45970.665755555558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45970.665755555558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45970.665755555558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45970.665755555558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45970.665755555558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45970.665755555558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45970.665755555558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45970.665755555558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45970.665755555558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45970.665755555558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45970.665755555558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45970.665755555558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45970.665755555558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45970.665755555558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45970.665755555558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45970.665755555558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45970.665755555558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45970.665755555558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45970.665755555558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45970.665755555558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45970.665755555558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45970.665755555558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45970.665755555558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45970.665755555558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45970.665755555558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45970.665755555558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45970.665755555558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45970.665755555558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45970.665755555558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45970.665755555558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45970.665755555558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45970.665755555558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45970.665755555558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45970.665755555558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45970.665755555558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45970.665755555558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45970.665755555558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45970.665755555558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45970.665755555558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45970.665755555558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45970.665755555558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45970.665755555558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45970.665755555558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45970.665755555558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45970.665755555558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45970.665755555558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45970.665755555558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45970.665755555558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45970.665755555558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45970.665755555558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45970.665755555558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45970.665755555558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45970.665755555558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45970.665755555558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45970.665755555558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45970.665755555558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45970.665755555558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45970.665755555558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45970.665755555558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45970.665755555558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45970.665755555558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45970.665755555558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45970.665755555558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45970.665755555558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45970.665755555558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45970.665755555558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45970.665755555558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45970.665755555558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45970.665755555558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45970.665755555558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45970.665755555558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45970.665755555558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45970.665755555558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45970.665755555558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45970.665755555558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45970.665755555558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45970.665755555558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45970.665755555558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45970.665755555558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45970.665755555558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45970.665755555558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45970.665755555558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45970.665755555558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45970.665755555558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45970.665755555558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45970.665755555558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45970.665755555558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45970.665755555558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45970.665755555558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45970.665755555558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45970.665755555558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45970.665755555558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45970.665755555558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45970.665755555558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45970.665755555558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45970.665755555558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45970.665755555558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45970.665755555558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45970.665755555558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45970.665755555558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45970.665755555558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45970.665755555558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45970.665755555558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45970.665755555558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45970.665755555558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45970.665755555558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45970.665755555558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45970.665755555558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45970.665755555558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45970.665755555558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45970.665755555558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45970.665755555558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45970.665755555558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45970.665755555558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45970.665755555558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45970.665755555558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45970.665755555558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45970.665755555558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45970.665755555558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45970.665755555558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45970.665755555558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45970.665755555558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45970.665755555558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45970.665755555558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45970.665755555558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45970.665755555558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45970.665755555558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45970.665755555558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45970.665755555558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45970.665755555558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45970.665755555558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45970.665755555558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45970.665755555558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45970.665755555558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45970.665755555558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45970.665755555558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45970.665755555558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45970.665755555558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45970.665755555558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45970.665755555558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45970.665755555558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45970.665755555558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45970.665755555558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45970.665755555558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45970.665755555558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45970.665755555558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45970.665755555558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45970.665755555558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45970.665755555558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45970.665755555558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45970.665755555558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45970.665755555558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45970.665755555558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45970.665755555558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45970.665755555558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45970.665755555558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45970.665755555558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45970.665755555558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45970.665755555558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45970.665755555558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45970.665755555558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45970.665755555558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45970.665755555558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45970.665755555558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45970.665755555558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45970.665755555558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45970.665755555558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45970.665755555558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45970.665755555558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45970.665755555558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45970.665755555558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45970.665755555558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45970.665755555558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45970.665755555558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45970.665755555558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45970.665755555558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45970.665755555558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45970.665755555558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45970.665755555558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45970.665755555558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45970.665755555558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45970.665755555558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45970.665755555558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45970.665755555558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45970.665755555558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45970.665755555558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45970.665755555558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45970.665755555558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45970.665755555558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45970.665755555558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45970.665755555558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45970.665755555558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45970.665755555558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45970.665755555558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45970.665755555558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45970.665755555558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45970.665755555558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45970.665755555558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45970.665755555558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45970.665755555558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45970.665755555558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45970.665755555558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45970.665755555558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45970.665755555558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45970.665755555558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45970.665755555558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45970.665755555558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45970.665755555558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45970.665755555558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45970.665755555558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45970.665755555558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45970.665755555558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45970.665755555558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45970.665755555558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45970.665755555558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45970.665755555558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45970.665755555558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45970.665755555558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45970.665755555558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45970.665755555558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45970.665755555558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45970.665755555558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45970.665755555558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45970.665755555558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45970.665755555558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45970.665755555558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45970.665755555558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45970.665755555558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45970.665755555558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45970.665755555558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45970.665755555558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45970.665755555558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45970.665755555558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45970.665755555558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45970.665755555558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45970.665755555558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45970.665755555558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45970.665755555558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45970.665755555558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45970.665755555558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45970.665755555558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45970.665755555558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45970.665755555558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45970.665755555558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45970.665755555558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45970.665755555558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45970.665755555558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45970.665755555558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45970.665755555558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45970.665755555558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45970.665755555558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45970.665755555558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45970.665755555558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45970.665755555558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45970.665755555558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45970.665755555558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45970.665755555558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45970.665755555558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45970.665755555558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45970.665755555558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45970.665755555558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45970.665755555558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45970.665755555558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45970.665755555558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45970.665755555558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45970.665755555558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45970.665755555558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45970.665755555558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45970.665755555558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45970.665755555558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45970.665755555558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45970.665755555558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45970.665755555558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45970.665755555558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45970.665755555558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45970.665755555558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45970.665755555558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45970.665755555558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45970.665755555558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45970.665755555558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45970.665755555558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45970.665755555558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45970.665755555558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45970.665755555558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45970.665755555558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45970.665755555558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45970.665755555558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45970.665755555558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45970.665755555558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45970.665755555558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45970.665755555558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45970.665755555558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45970.665755555558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45970.665755555558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45970.665755555558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45970.665755555558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45970.665755555558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45970.665755555558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45970.665755555558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45970.665755555558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45970.665755555558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45970.665755555558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45970.665755555558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45970.665755555558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45970.665755555558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45970.665755555558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45970.665755555558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45970.665755555558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45970.665755555558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45970.665755555558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45970.665755555558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45970.665755555558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45970.665755555558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45970.665755555558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45970.665755555558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45970.665755555558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45970.665755555558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45970.665755555558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45970.665755555558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45970.665755555558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45970.665755555558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45970.665755555558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45970.665755555558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45970.665755555558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45970.665755555558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45970.665755555558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45970.665755555558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45970.665755555558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45970.665755555558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45970.665755555558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45970.665755555558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45970.665755555558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45970.665755555558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45970.665755555558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45970.665755555558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45970.665755555558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45970.665755555558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45970.665755555558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45970.665755555558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45970.665755555558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45970.665755555558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45970.665755555558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45970.665755555558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45970.665755555558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45970.665755555558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45970.665755555558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45970.665755555558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45970.665755555558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45970.665755555558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45970.665755555558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45970.665755555558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45970.665755555558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45970.665755555558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45970.665755555558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45970.665755555558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45970.665755555558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45970.665755555558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45970.665755555558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45970.665755555558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45970.665755555558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45970.665755555558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45970.665755555558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45970.665755555558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45970.665755555558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45970.665755555558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45970.665755555558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45970.665755555558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45970.665755555558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45970.665755555558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45970.665755555558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45970.665755555558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45970.665755555558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45970.665755555558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45970.665755555558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45970.665755555558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45970.665755555558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45970.665755555558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45970.665755555558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45970.665755555558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45970.665755555558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45970.665755555558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45970.665755555558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45970.665755555558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45970.665755555558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45970.665755555558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45970.665755555558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45970.665755555558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45970.665755555558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45970.665755555558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45970.665755555558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45970.665755555558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45970.665755555558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45970.665755555558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45970.665755555558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45970.665755555558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45970.665755555558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45970.665755555558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45970.665755555558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45970.665755555558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45970.665755555558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45970.665755555558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45970.665755555558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45970.665755555558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45970.665755555558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45970.665755555558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45970.665755555558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45970.665755555558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45970.665755555558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45970.665755555558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45970.665755555558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45970.665755555558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45970.665755555558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45970.665755555558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45970.665755555558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45970.665755555558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45970.665755555558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45970.665755555558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45970.665755555558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45970.665755555558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45970.665755555558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45970.665755555558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45970.665755555558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45970.665755555558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45970.665755555558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45970.665755555558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45970.665755555558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45970.665755555558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45970.665755555558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45970.665755555558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45970.665755555558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45970.665755555558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45970.665755555558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45970.665755555558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45970.665755555558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45970.665755555558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45970.665755555558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45970.665755555558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45970.665755555558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45970.665755555558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45970.665755555558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45970.665755555558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45970.665755555558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45970.665755555558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45970.665755555558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45970.665755555558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45970.665755555558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45970.665755555558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45970.665755555558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45970.665755555558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45970.665755555558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45970.665755555558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45970.665755555558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45970.665755555558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45970.665755555558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45970.665755555558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45970.665755555558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45970.665755555558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45970.665755555558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45970.665755555558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45970.665755555558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45970.665755555558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45970.665755555558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45970.665755555558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45970.665755555558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45970.665755555558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45970.665755555558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45970.665755555558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45970.665755555558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45970.665755555558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45970.665755555558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45970.665755555558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45970.665755555558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45970.665755555558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45970.665755555558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45970.665755555558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45970.665755555558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45970.665755555558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45970.665755555558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45970.665755555558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45970.665755555558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45970.665755555558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45970.665755555558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45970.665755555558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45970.665755555558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45970.665755555558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45970.665755555558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45970.665755555558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45970.665755555558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45970.665755555558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45970.665755555558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45970.665755555558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45970.665755555558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45970.665755555558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45970.665755555558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45970.665755555558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45970.665755555558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45970.665755555558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45970.665755555558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45970.665755555558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45970.665755555558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45970.665755555558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45970.665755555558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45970.665755555558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45970.665755555558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45970.665755555558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45970.665755555558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45970.665755555558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45970.665755555558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45970.665755555558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45970.665755555558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45970.665755555558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45970.665755555558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45970.665755555558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45970.665755555558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45970.665755555558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45970.665755555558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45970.665755555558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45970.665755555558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45970.665755555558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45970.665755555558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45970.665755555558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45970.665755555558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45970.665755555558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45970.665755555558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45970.665755555558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45970.665755555558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45970.665755555558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45970.665755555558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45970.665755555558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45970.665755555558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45970.665755555558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45970.665755555558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45970.665755555558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45970.665755555558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45970.665755555558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45970.665755555558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45970.665755555558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45970.665755555558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45970.665755555558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45970.665755555558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45970.665755555558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45970.665755555558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45970.665755555558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45970.665755555558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45970.665755555558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45970.665755555558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45970.665755555558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45970.665755555558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45970.665755555558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45970.665755555558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45970.665755555558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45970.665755555558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45970.665755555558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45970.665755555558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45970.665755555558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45970.665755555558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45970.665755555558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45970.665755555558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45970.665755555558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45970.665755555558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45970.665755555558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45970.665755555558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45970.665755555558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45970.665755555558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45970.665755555558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45970.665755555558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45970.665755555558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45970.665755555558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45970.665755555558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45970.665755555558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45970.665755555558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45970.665755555558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45970.665755555558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45970.665755555558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45970.665755555558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45970.665755555558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45970.665755555558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45970.665755555558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45970.665755555558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45970.665755555558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45970.665755555558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45970.665755555558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45970.665755555558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45970.665755555558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45970.665755555558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45970.665755555558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45970.665755555558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45970.665755555558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45970.665755555558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45970.665755555558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45970.665755555558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45970.665755555558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45970.665755555558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45970.665755555558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45970.665755555558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45970.665755555558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45970.665755555558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45970.665755555558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45970.665755555558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45970.665755555558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45970.665755555558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45970.665755555558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45970.665755555558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45970.665755555558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45970.665755555558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45970.665755555558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45970.665755555558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45970.665755555558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45970.665755555558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45970.665755555558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45970.665755555558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45970.665755555558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45970.665755555558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45970.665755555558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45970.665755555558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45970.665755555558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45970.665755555558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45970.665755555558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45970.665755555558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45970.665755555558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45970.665755555558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45970.665755555558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45970.665755555558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45970.665755555558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45970.665755555558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45970.665755555558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45970.665755555558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45970.665755555558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45970.665755555558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45970.665755555558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45970.665755555558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45970.665755555558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45970.665755555558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45970.665755555558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45970.665755555558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45970.665755555558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45970.665755555558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45970.665755555558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45970.665755555558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45970.665755555558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45970.665755555558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45970.665755555558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45970.665755555558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45970.665755555558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45970.665755555558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45970.665755555558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45970.665755555558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45970.665755555558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45970.665755555558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45970.665755555558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45970.665755555558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45970.665755555558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45970.665755555558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45970.665755555558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45970.665755555558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45970.665755555558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45970.665755555558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45970.665755555558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45970.665755555558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45970.665755555558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45970.665755555558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45970.665755555558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45970.665755555558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45970.665755555558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45970.665755555558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45970.665755555558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45970.665755555558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45970.665755555558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45970.665755555558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45970.665755555558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45970.665755555558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45970.665755555558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45970.665755555558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45970.665755555558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45970.665755555558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45970.665755555558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45970.665755555558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45970.665755555558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45970.665755555558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45970.665755555558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45970.665755555558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45970.665755555558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45970.665755555558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45970.665755555558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45970.665755555558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45970.665755555558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45970.665755555558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45970.665755555558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45970.665755555558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45970.665755555558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45970.665755555558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45970.665755555558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45970.665755555558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45970.665755555558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45970.665755555558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45970.665755555558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45970.665755555558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45970.665755555558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45970.665755555558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45970.665755555558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45970.665755555558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45970.665755555558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45970.665755555558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45970.665755555558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45970.665755555558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45970.665755555558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45970.665755555558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45970.665755555558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45970.665755555558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45970.665755555558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45970.665755555558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45970.665755555558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45970.665755555558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45970.665755555558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45970.665755555558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45970.665755555558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45970.665755555558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45970.665755555558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45970.665755555558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45970.665755555558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45970.665755555558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45970.665755555558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45970.665755555558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45970.665755555558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45970.665755555558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45970.665755555558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45970.665755555558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45970.665755555558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45970.665755555558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45970.665755555558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45970.665755555558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45970.665755555558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45970.665755555558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45970.665755555558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45970.665755555558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45970.665755555558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45970.665755555558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45970.665755555558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45970.665755555558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45970.665755555558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45970.665755555558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45970.665755555558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45970.665755555558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45970.665755555558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45970.665755555558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45970.665755555558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45970.665755555558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45970.665755555558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45970.665755555558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45970.665755555558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45970.665755555558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45970.665755555558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45970.665755555558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45970.665755555558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45970.665755555558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45970.665755555558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45970.665755555558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45970.665755555558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45970.665755555558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45970.665755555558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45970.665755555558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45970.665755555558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45970.665755555558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45970.665755555558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267.18503796296136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8</v>
      </c>
      <c r="D3" s="92" t="s">
        <v>28464</v>
      </c>
      <c r="E3" s="95" t="s">
        <v>39100</v>
      </c>
      <c r="F3" s="96">
        <v>45970.622916666667</v>
      </c>
      <c r="G3" s="136">
        <f t="shared" ref="G3:G34" ca="1" si="1">IFERROR(NOW()-F3,"")</f>
        <v>4.2838888890400995E-2</v>
      </c>
      <c r="H3" s="96">
        <v>45970.622696759259</v>
      </c>
      <c r="I3" s="135" t="str">
        <f>IFERROR(VLOOKUP(D3,DB!A:F,6,0),"")</f>
        <v>SCECO+STB</v>
      </c>
      <c r="J3" s="135" t="str">
        <f>IFERROR(VLOOKUP(D3,DB!A:G,7,0),"")</f>
        <v>Weak</v>
      </c>
      <c r="K3" s="98" t="s">
        <v>39108</v>
      </c>
      <c r="L3" s="92" t="str">
        <f>IFERROR(VLOOKUP(D3,DB!A:I,9,0),"")</f>
        <v>Latis</v>
      </c>
    </row>
    <row r="4" spans="1:16" ht="15" customHeight="1">
      <c r="A4" s="135"/>
      <c r="B4" s="135"/>
      <c r="C4" s="94"/>
      <c r="D4" s="92"/>
      <c r="E4" s="95"/>
      <c r="F4" s="96"/>
      <c r="G4" s="136">
        <f ca="1">IFERROR(NOW()-F4,"")</f>
        <v>45970.665755555558</v>
      </c>
      <c r="H4" s="96"/>
      <c r="I4" s="135"/>
      <c r="J4" s="135"/>
      <c r="K4" s="98"/>
      <c r="L4" s="92"/>
    </row>
    <row r="5" spans="1:16" ht="15" customHeight="1">
      <c r="A5" s="135"/>
      <c r="B5" s="135"/>
      <c r="C5" s="94"/>
      <c r="D5" s="92"/>
      <c r="E5" s="95"/>
      <c r="F5" s="96"/>
      <c r="G5" s="136">
        <f ca="1">IFERROR(NOW()-F5,"")</f>
        <v>45970.665755555558</v>
      </c>
      <c r="H5" s="96"/>
      <c r="I5" s="135"/>
      <c r="J5" s="135"/>
      <c r="K5" s="98"/>
      <c r="L5" s="92"/>
    </row>
    <row r="6" spans="1:16" ht="15" customHeight="1">
      <c r="A6" s="135"/>
      <c r="B6" s="135" t="str">
        <f>IFERROR(VLOOKUP(D6,DB!A:K,11,0),"")</f>
        <v/>
      </c>
      <c r="C6" s="94"/>
      <c r="D6" s="92"/>
      <c r="E6" s="95"/>
      <c r="F6" s="96"/>
      <c r="G6" s="136">
        <f t="shared" ca="1" si="1"/>
        <v>45970.665755555558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45970.665755555558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45970.665755555558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45970.665755555558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45970.665755555558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45970.665755555558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45970.665755555558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45970.665755555558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45970.665755555558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45970.665755555558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45970.665755555558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45970.665755555558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45970.665755555558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45970.665755555558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45970.665755555558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45970.665755555558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45970.665755555558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45970.665755555558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45970.665755555558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45970.665755555558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45970.665755555558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45970.665755555558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45970.665755555558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45970.665755555558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45970.665755555558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45970.665755555558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45970.665755555558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45970.665755555558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45970.665755555558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ref="G35:G66" ca="1" si="2">IFERROR(NOW()-F35,"")</f>
        <v>45970.665755555558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45970.665755555558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45970.665755555558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45970.665755555558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45970.665755555558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45970.665755555558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45970.665755555558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45970.665755555558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45970.665755555558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45970.665755555558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45970.665755555558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45970.665755555558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45970.665755555558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45970.665755555558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45970.665755555558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45970.665755555558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45970.665755555558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45970.665755555558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45970.665755555558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45970.665755555558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45970.665755555558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45970.665755555558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45970.665755555558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45970.665755555558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45970.665755555558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45970.665755555558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45970.665755555558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45970.665755555558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45970.665755555558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45970.665755555558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45970.665755555558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45970.665755555558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ref="G67:G98" ca="1" si="3">IFERROR(NOW()-F67,"")</f>
        <v>45970.665755555558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45970.665755555558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45970.665755555558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45970.665755555558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45970.665755555558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45970.665755555558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45970.665755555558</v>
      </c>
      <c r="H73" s="96"/>
      <c r="I73" s="135" t="str">
        <f>IFERROR(VLOOKUP(D73,DB!A:F,6,0),"")</f>
        <v/>
      </c>
      <c r="J73" s="135"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78.833695370369242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44.476878240740916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22.004644444445148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45970.665755555558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45970.665755555558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45970.665755555558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45970.665755555558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45970.665755555558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45970.665755555558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45970.665755555558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45970.665755555558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45970.665755555558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45970.665755555558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45970.665755555558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45970.665755555558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45970.665755555558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45970.665755555558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45970.665755555558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45970.665755555558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45970.665755555558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45970.665755555558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45970.665755555558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45970.665755555558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45970.665755555558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45970.665755555558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45970.665755555558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45970.665755555558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45970.665755555558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45970.665755555558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45970.665755555558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45970.665755555558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45970.665755555558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45970.665755555558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45970.665755555558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45970.665755555558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45970.665755555558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45970.665755555558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45970.665755555558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45970.665755555558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45970.665755555558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45970.665755555558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45970.665755555558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45970.665755555558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45970.665755555558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45970.665755555558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45970.665755555558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45970.665755555558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45970.665755555558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45970.665755555558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45970.665755555558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45970.665755555558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45970.665755555558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45970.665755555558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45970.665755555558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45970.665755555558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45970.665755555558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45970.665755555558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45970.665755555558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45970.665755555558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45970.665755555558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45970.665755555558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45970.665755555558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45970.665755555558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45970.665755555558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45970.665755555558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45970.665755555558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45970.665755555558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45970.665755555558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45970.665755555558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45970.665755555558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45970.665755555558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45970.665755555558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45970.665755555558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45970.665755555558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45970.665755555558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45970.665755555558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45970.665755555558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45970.665755555558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45970.665755555558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45970.665755555558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45970.665755555558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45970.665755555558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45970.665755555558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45970.665755555558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45970.665755555558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45970.665755555558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45970.665755555558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45970.665755555558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45970.665755555558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45970.665755555558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45970.665755555558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45970.665755555558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45970.665755555558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45970.665755555558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45970.665755555558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45970.665755555558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45970.665755555558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45970.665755555558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45970.665755555558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45970.665755555558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45970.665755555558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45970.665755555558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45970.665755555558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45970.665755555558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45970.665755555558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45970.665755555558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45970.665755555558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45970.665755555558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45970.665755555558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45970.665755555558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45970.665755555558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45970.665755555558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45970.665755555558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45970.665755555558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45970.665755555558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45970.665755555558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45970.665755555558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45970.665755555558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45970.665755555558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45970.665755555558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45970.665755555558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45970.665755555558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45970.665755555558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45970.665755555558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45970.665755555558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45970.665755555558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45970.665755555558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45970.665755555558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45970.665755555558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45970.665755555558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45970.665755555558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45970.665755555558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45970.665755555558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45970.665755555558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45970.665755555558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45970.665755555558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45970.665755555558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45970.665755555558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45970.665755555558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45970.665755555558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45970.665755555558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45970.665755555558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45970.665755555558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45970.665755555558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45970.665755555558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45970.665755555558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45970.665755555558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45970.665755555558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45970.665755555558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45970.665755555558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45970.665755555558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45970.665755555558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45970.665755555558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45970.665755555558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45970.665755555558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45970.665755555558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45970.665755555558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45970.665755555558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45970.665755555558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45970.665755555558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45970.665755555558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45970.665755555558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45970.665755555558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45970.665755555558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45970.665755555558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45970.665755555558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45970.665755555558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45970.665755555558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45970.665755555558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45970.665755555558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45970.665755555558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45970.665755555558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45970.665755555558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45970.665755555558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45970.665755555558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45970.665755555558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45970.665755555558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45970.665755555558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45970.665755555558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45970.665755555558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45970.665755555558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45970.665755555558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45970.665755555558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45970.665755555558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45970.665755555558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45970.665755555558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45970.665755555558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45970.665755555558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45970.665755555558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45970.665755555558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45970.665755555558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45970.665755555558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45970.665755555558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45970.665755555558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45970.665755555558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45970.665755555558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45970.665755555558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45970.665755555558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45970.665755555558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45970.665755555558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45970.665755555558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45970.665755555558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45970.665755555558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45970.665755555558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45970.665755555558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45970.665755555558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45970.665755555558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45970.665755555558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45970.665755555558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45970.665755555558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45970.665755555558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45970.665755555558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45970.665755555558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45970.665755555558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45970.665755555558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45970.665755555558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45970.665755555558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45970.665755555558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45970.665755555558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45970.665755555558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45970.665755555558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45970.665755555558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45970.665755555558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45970.665755555558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45970.665755555558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45970.665755555558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45970.665755555558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45970.665755555558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45970.665755555558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45970.665755555558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45970.665755555558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45970.665755555558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45970.665755555558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45970.665755555558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45970.665755555558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45970.665755555558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45970.665755555558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45970.665755555558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45970.665755555558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45970.665755555558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45970.665755555558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45970.665755555558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45970.665755555558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45970.665755555558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45970.665755555558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45970.665755555558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45970.665755555558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45970.665755555558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45970.665755555558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45970.665755555558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45970.665755555558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45970.665755555558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45970.665755555558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45970.665755555558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45970.665755555558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45970.665755555558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45970.665755555558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45970.665755555558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45970.665755555558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45970.665755555558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29650</v>
      </c>
      <c r="E2" s="124" t="s">
        <v>39100</v>
      </c>
      <c r="F2" s="144"/>
      <c r="G2" s="105">
        <f t="shared" ref="G2:G17" ca="1" si="0">IFERROR(NOW()-F2,"-")</f>
        <v>45970.665755555558</v>
      </c>
      <c r="H2" s="144">
        <v>45970.641180555554</v>
      </c>
      <c r="I2" s="142" t="str">
        <f>IFERROR(VLOOKUP(D2,DB!A:F,6,0),"")</f>
        <v>SCECO</v>
      </c>
      <c r="J2" s="142" t="str">
        <f>IFERROR(VLOOKUP(D2,DB!A:G,7,0),"")</f>
        <v>Dead</v>
      </c>
      <c r="K2" s="145" t="s">
        <v>39118</v>
      </c>
      <c r="L2" s="146" t="str">
        <f>IFERROR(VLOOKUP(D2,DB!A:I,9,0),"")</f>
        <v>Latis</v>
      </c>
    </row>
    <row r="3" spans="1:16382" ht="31.5" customHeight="1">
      <c r="A3" s="141"/>
      <c r="B3" s="142" t="str">
        <f>IFERROR(VLOOKUP(D3,DB!A:K,11,0),"")</f>
        <v/>
      </c>
      <c r="C3" s="143"/>
      <c r="D3" s="142"/>
      <c r="E3" s="124"/>
      <c r="F3" s="144"/>
      <c r="G3" s="105">
        <f t="shared" ca="1" si="0"/>
        <v>45970.665755555558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45970.665755555558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45970.665755555558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45970.665755555558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45970.665755555558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45970.665755555558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45970.665755555558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45970.665755555558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45970.665755555558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45970.665755555558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45970.665755555558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45970.665755555558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45970.665755555558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45970.665755555558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45970.665755555558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45970.665755555558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45970.665755555558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45970.665755555558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45970.665755555558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45970.665755555558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45970.665755555558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45970.665755555558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45970.665755555558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45970.665755555558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45970.665755555558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45970.665755555558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45970.665755555558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45970.665755555558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45970.665755555558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45970.665755555558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45970.665755555558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45970.665755555558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45970.665755555558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45970.665755555558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45970.665755555558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45970.665755555558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45970.665755555558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45970.665755555558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45970.665755555558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45970.665755555558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45970.665755555558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45970.665755555558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45970.665755555558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45970.665755555558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45970.665755555558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45970.665755555558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45970.665755555558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45970.665755555558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45970.665755555558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45970.665755555558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45970.665755555558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45970.665755555558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45970.665755555558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45970.665755555558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45970.665755555558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45970.665755555558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45970.665755555558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45970.665755555558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45970.665755555558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45970.665755555558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45970.665755555558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45970.665755555558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45970.665755555558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45970.665755555558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45970.665755555558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45970.665755555558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45970.665755555558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45970.665755555558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45970.665755555558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45970.665755555558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45970.665755555558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45970.665755555558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45970.665755555558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45970.665755555558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45970.665755555558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45970.665755555558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45970.665755555558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45970.665755555558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45970.665755555558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45970.665755555558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45970.665755555558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45970.665755555558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45970.665755555558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45970.665755555558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45970.665755555558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45970.665755555558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45970.665755555558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45970.665755555558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45970.665755555558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45970.665755555558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45970.665755555558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45970.665755555558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45970.665755555558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45970.665755555558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45970.665755555558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45970.665755555558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45970.665755555558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45970.665755555558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45970.665755555558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45970.665755555558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45970.665755555558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45970.665755555558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45970.665755555558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45970.665755555558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45970.665755555558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45970.665755555558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45970.665755555558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45970.665755555558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45970.665755555558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45970.665755555558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45970.665755555558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45970.665755555558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45970.665755555558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45970.665755555558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45970.665755555558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45970.665755555558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45970.665755555558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45970.665755555558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45970.665755555558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45970.665755555558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45970.665755555558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45970.665755555558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45970.665755555558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45970.665755555558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45970.665755555558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45970.665755555558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45970.665755555558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45970.665755555558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45970.665755555558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45970.665755555558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45970.665755555558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45970.665755555558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45970.665755555558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45970.665755555558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45970.665755555558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45970.665755555558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45970.665755555558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45970.665755555558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45970.665755555558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45970.665755555558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45970.665755555558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45970.665755555558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45970.665755555558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45970.665755555558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45970.665755555558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45970.665755555558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45970.665755555558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45970.665755555558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45970.665755555558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45970.665755555558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45970.665755555558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45970.665755555558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45970.665755555558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45970.665755555558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45970.665755555558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45970.665755555558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45970.665755555558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45970.665755555558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45970.665755555558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45970.665755555558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45970.665755555558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45970.665755555558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45970.665755555558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45970.665755555558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45970.665755555558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45970.665755555558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45970.665755555558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45970.665755555558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45970.665755555558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45970.665755555558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45970.665755555558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45970.665755555558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45970.665755555558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45970.665755555558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45970.665755555558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45970.665755555558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45970.665755555558</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2025-11-09T12:59:07Z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